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<sst xmlns="http://schemas.openxmlformats.org/spreadsheetml/2006/main" count="1319" uniqueCount="405">
  <si>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</si>
  <si>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</si>
  <si>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</si>
  <si>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</si>
  <si>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</si>
  <si>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</si>
  <si>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</si>
  <si>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</si>
  <si>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</si>
  <si>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</si>
  <si>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</si>
  <si>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</si>
  <si>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</si>
  <si>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</si>
  <si>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</si>
  <si>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</si>
  <si>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</si>
  <si>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</si>
  <si>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</si>
  <si>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</si>
  <si>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</si>
  <si>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</si>
  <si>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</si>
  <si>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</si>
  <si>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</si>
  <si>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</si>
  <si>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</si>
  <si>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</si>
  <si>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</si>
  <si>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</si>
  <si>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</si>
  <si>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</si>
  <si>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</si>
  <si>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</si>
  <si>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</si>
  <si>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</si>
  <si>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</si>
  <si>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</si>
  <si>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</si>
  <si>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</si>
  <si>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</si>
  <si>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</si>
  <si>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</si>
  <si>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</si>
  <si>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</si>
  <si>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</si>
  <si>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</si>
  <si>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</si>
  <si>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</si>
  <si>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</si>
  <si>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</si>
  <si>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</si>
  <si>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</si>
  <si>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</si>
  <si>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</si>
  <si>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</si>
  <si>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</si>
  <si>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</si>
  <si>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</si>
  <si>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</si>
  <si>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</si>
  <si>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</si>
  <si>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</si>
  <si>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</si>
  <si>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</si>
  <si>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</si>
  <si>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9310051180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</si>
  <si>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</si>
  <si>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</si>
  <si>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</si>
  <si>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</si>
  <si>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</si>
  <si>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</si>
  <si>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</si>
  <si>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</si>
  <si>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</si>
  <si>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</si>
  <si>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</si>
  <si>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</si>
  <si>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</si>
  <si>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</si>
  <si>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</si>
  <si>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0320091030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</si>
  <si>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</si>
  <si>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40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</si>
  <si>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</si>
  <si>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</si>
  <si>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41</t>
  </si>
  <si>
    <t>42</t>
  </si>
  <si>
    <t>09</t>
  </si>
  <si>
    <t>Дорожное хозяйство (дорожные фонды)</t>
  </si>
  <si>
    <t>43</t>
  </si>
  <si>
    <t>Расходы на капитальный ремонт автомобильных дорог</t>
  </si>
  <si>
    <t>44</t>
  </si>
  <si>
    <t>45</t>
  </si>
  <si>
    <t>46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</si>
  <si>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</si>
  <si>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47</t>
  </si>
  <si>
    <t>48</t>
  </si>
  <si>
    <t>49</t>
  </si>
  <si>
    <t>0320091020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</si>
  <si>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</si>
  <si>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</si>
  <si>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</si>
  <si>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</si>
  <si>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</si>
  <si>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</si>
  <si>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</si>
  <si>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</si>
  <si>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</si>
  <si>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</si>
  <si>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</si>
  <si>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</si>
  <si>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</si>
  <si>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</si>
  <si>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</si>
  <si>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0310090070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</si>
  <si>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</si>
  <si>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59</t>
  </si>
  <si>
    <t>60</t>
  </si>
  <si>
    <t>61</t>
  </si>
  <si>
    <t>0310091010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</si>
  <si>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</si>
  <si>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</si>
  <si>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</si>
  <si>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</si>
  <si>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</si>
  <si>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</si>
  <si>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</si>
  <si>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</si>
  <si>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</si>
  <si>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</si>
  <si>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</si>
  <si>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</si>
  <si>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</si>
  <si>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69</t>
  </si>
  <si>
    <t>360</t>
  </si>
  <si>
    <t>Иные выплаты населению</t>
  </si>
  <si>
    <t>70</t>
  </si>
  <si>
    <t>71</t>
  </si>
  <si>
    <t>0310090050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</si>
  <si>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</si>
  <si>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72</t>
  </si>
  <si>
    <t>73</t>
  </si>
  <si>
    <t>74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</si>
  <si>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</si>
  <si>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</si>
  <si>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75</t>
  </si>
  <si>
    <t>76</t>
  </si>
  <si>
    <t>77</t>
  </si>
  <si>
    <t>0310090080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</si>
  <si>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</si>
  <si>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78</t>
  </si>
  <si>
    <t>79</t>
  </si>
  <si>
    <t>80</t>
  </si>
  <si>
    <t>0310091100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</si>
  <si>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</si>
  <si>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</si>
  <si>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</si>
  <si>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</si>
  <si>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</si>
  <si>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</si>
  <si>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84</t>
  </si>
  <si>
    <t>85</t>
  </si>
  <si>
    <t>86</t>
  </si>
  <si>
    <t>07</t>
  </si>
  <si>
    <t>ОБРАЗОВАНИЕ</t>
  </si>
  <si>
    <t>87</t>
  </si>
  <si>
    <t>Молодежная политика и оздоровление детей</t>
  </si>
  <si>
    <t>88</t>
  </si>
  <si>
    <t>0200074560</t>
  </si>
  <si>
    <t>Реализация мероприятий направленных на поддержку деятельности муниципальных молодежных центров</t>
  </si>
  <si>
    <t>89</t>
  </si>
  <si>
    <t>90</t>
  </si>
  <si>
    <t>91</t>
  </si>
  <si>
    <t>0200081950</t>
  </si>
  <si>
    <t>Проведение мероприятий патриотической направленности в рамках муниципальной программы "Молодёжь муниципального образования Борского сельсовета на 2014-2016 годы"</t>
  </si>
  <si>
    <t>92</t>
  </si>
  <si>
    <t>93</t>
  </si>
  <si>
    <t>94</t>
  </si>
  <si>
    <t>0200081960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</si>
  <si>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муниципальной программы "Молодёжь муниципального образования Борского сельсовета на 2014-2016 годы"</t>
  </si>
  <si>
    <t>95</t>
  </si>
  <si>
    <t>96</t>
  </si>
  <si>
    <t>97</t>
  </si>
  <si>
    <t>0200082800</t>
  </si>
  <si>
    <t>Временная занятость несовершеннолетних граждан от 14 до 18 лет в летний период</t>
  </si>
  <si>
    <t>98</t>
  </si>
  <si>
    <t>99</t>
  </si>
  <si>
    <t>100</t>
  </si>
  <si>
    <t>0200090610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</si>
  <si>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2014-2016 годы"</t>
  </si>
  <si>
    <t>101</t>
  </si>
  <si>
    <t>102</t>
  </si>
  <si>
    <t>103</t>
  </si>
  <si>
    <t>КУЛЬТУРА, КИНЕМАТОГРАФИЯ</t>
  </si>
  <si>
    <t>104</t>
  </si>
  <si>
    <t>Культура</t>
  </si>
  <si>
    <t>105</t>
  </si>
  <si>
    <t>0110090610</t>
  </si>
  <si>
    <t>"Обеспечение деятельности подведомственных учреждений в рамках подпрограммы "Развитие духовных, патриотических, нравственных ценностей, сохранение культурных традиций через библиотеку"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</t>
  </si>
  <si>
    <t>106</t>
  </si>
  <si>
    <t>111</t>
  </si>
  <si>
    <t>Фонд оплаты труда казенных учреждений и взносы по обязательному социальному страхованию</t>
  </si>
  <si>
    <t>107</t>
  </si>
  <si>
    <t>108</t>
  </si>
  <si>
    <t>112</t>
  </si>
  <si>
    <t>Иные выплаты персоналу казенных учреждений, за исключением фонда оплаты труда</t>
  </si>
  <si>
    <t>109</t>
  </si>
  <si>
    <t>110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</si>
  <si>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</si>
  <si>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</si>
  <si>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113</t>
  </si>
  <si>
    <t>114</t>
  </si>
  <si>
    <t>Приобретение основных средств и (или) материальных запасов для осуществления видов деятельности бюджетных и казенных учреждений культуры и образовательных учреждений в области культуры, предусмотренных учредительными документами, осуществление работ по разработке проектно-сметной документации, капитальному ремонту, имущества, закрепленного за бюджетным и казенным учреждением на праве оперативного управления, и иных работ, не связанных с выполнением муниципального задания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"</t>
  </si>
  <si>
    <t>115</t>
  </si>
  <si>
    <t>116</t>
  </si>
  <si>
    <t>117</t>
  </si>
  <si>
    <t>0120090610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</si>
  <si>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годы""</t>
  </si>
  <si>
    <t>118</t>
  </si>
  <si>
    <t>120</t>
  </si>
  <si>
    <t>123</t>
  </si>
  <si>
    <t>124</t>
  </si>
  <si>
    <t>125</t>
  </si>
  <si>
    <t>126</t>
  </si>
  <si>
    <t>ФИЗИЧЕСКАЯ КУЛЬТУРА И СПОРТ</t>
  </si>
  <si>
    <t>127</t>
  </si>
  <si>
    <t>Физическая культура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</si>
  <si>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</si>
  <si>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</si>
  <si>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</si>
  <si>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</si>
  <si>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</si>
  <si>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</si>
  <si>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</si>
  <si>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</si>
  <si>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</si>
  <si>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Массовый спорт</t>
  </si>
  <si>
    <t>138</t>
  </si>
  <si>
    <t>0200081860</t>
  </si>
  <si>
    <t>Проведение физкультурно-массовых мероприятий в поселениях Туруханского района в рамках муниципальной программы "Молодёжь муниципального образования Борского сельсовета на 2014-2016 годы"</t>
  </si>
  <si>
    <t>139</t>
  </si>
  <si>
    <t>140</t>
  </si>
  <si>
    <t>141</t>
  </si>
  <si>
    <t>Приложение 5</t>
  </si>
  <si>
    <t>2017 год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</si>
  <si>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</si>
  <si>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611</t>
  </si>
  <si>
    <t>610</t>
  </si>
  <si>
    <t>800</t>
  </si>
  <si>
    <t>240</t>
  </si>
  <si>
    <t xml:space="preserve">Национальная безопасность и правоохранительная деятельность
</t>
  </si>
  <si>
    <t>0320080500</t>
  </si>
  <si>
    <t xml:space="preserve">Защита населения и территории от чрезвычайных ситуаций природного и техногенного характера
</t>
  </si>
  <si>
    <t>Обеспечение противопожарной безопасности</t>
  </si>
  <si>
    <t>0320074120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</si>
  <si>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</si>
  <si>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</si>
  <si>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0320084120</t>
  </si>
  <si>
    <t>0320075080</t>
  </si>
  <si>
    <t>Содержание автомобильных дорог общего пользования местного значения (дорожный фонд) за счет средств краевого 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</si>
  <si>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Софинансирование на содержание автомобильных дорог общего пользования за счет средств местного бюджета</t>
  </si>
  <si>
    <t>Расходы на реализацию мероприятий по безопасности дорожного движения</t>
  </si>
  <si>
    <t>0320074920</t>
  </si>
  <si>
    <t>Софинансирование на реализацию мероприятий по безопасности дорожного движения</t>
  </si>
  <si>
    <t>06</t>
  </si>
  <si>
    <t>9419011100</t>
  </si>
  <si>
    <t>540</t>
  </si>
  <si>
    <t>Непрограммные расходы по передаче полномочий Администрацией Борского сельсовета</t>
  </si>
  <si>
    <t>Иные межбюджетные трансферты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</si>
  <si>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</si>
  <si>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</si>
  <si>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</si>
  <si>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</si>
  <si>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</si>
  <si>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</si>
  <si>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</si>
  <si>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</si>
  <si>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</si>
  <si>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</si>
  <si>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</si>
  <si>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</si>
  <si>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</si>
  <si>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</si>
  <si>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</si>
  <si>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</si>
  <si>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</si>
  <si>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</si>
  <si>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</si>
  <si>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</si>
  <si>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Софинансирование на реализацию мероприятий направленных на поддержку деятельности муниципальных молодежных центров</t>
  </si>
  <si>
    <t>162</t>
  </si>
  <si>
    <t>163</t>
  </si>
  <si>
    <t>0320075090</t>
  </si>
  <si>
    <t>Повышение размеров оплаты труда специалистам по работе с молодежью, методистам муниципальных молодежных центров</t>
  </si>
  <si>
    <t>0200010430</t>
  </si>
  <si>
    <t>164</t>
  </si>
  <si>
    <t>165</t>
  </si>
  <si>
    <t>166</t>
  </si>
  <si>
    <t>167</t>
  </si>
  <si>
    <t>168</t>
  </si>
  <si>
    <t>Пени, штрафы</t>
  </si>
  <si>
    <t>853</t>
  </si>
  <si>
    <t>169</t>
  </si>
  <si>
    <t>170</t>
  </si>
  <si>
    <t>0340083360</t>
  </si>
  <si>
    <t>Повышение размеров оплаты труда основного персонала библиотек, музеев в рамках непрограммных расходов Управления культуры и молодежной политики администрации Туруханского района</t>
  </si>
  <si>
    <t>0110010440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</si>
  <si>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</si>
  <si>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</si>
  <si>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</si>
  <si>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</si>
  <si>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</si>
  <si>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</si>
  <si>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</si>
  <si>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</si>
  <si>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</si>
  <si>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</si>
  <si>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</si>
  <si>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</si>
  <si>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</si>
  <si>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0310080500</t>
  </si>
  <si>
    <t>184</t>
  </si>
  <si>
    <t>185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</si>
  <si>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</si>
  <si>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9210010210</t>
  </si>
  <si>
    <t>241</t>
  </si>
  <si>
    <t xml:space="preserve">Научно-исследовательские и опытно-конструкторские работы
</t>
  </si>
  <si>
    <t>612</t>
  </si>
  <si>
    <t>Субсидии бюджетным учреждениям на иные цели</t>
  </si>
  <si>
    <t>814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</si>
  <si>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</si>
  <si>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Иные бюджетные ассигнования
</t>
  </si>
  <si>
    <t>0110010210</t>
  </si>
  <si>
    <t>Персональные выплаты, устанавливаемые в целях повышения оплаты труда молодым специалистам,</t>
  </si>
  <si>
    <t>0110081340</t>
  </si>
  <si>
    <t xml:space="preserve">Комплектование книжных фондов библиотек муниципальных образований Красноярского края за счет средств краевого бюджета для обеспечения софинансирования </t>
  </si>
  <si>
    <t>0200010210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</si>
  <si>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</si>
  <si>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</si>
  <si>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</si>
  <si>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</si>
  <si>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</si>
  <si>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</si>
  <si>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</si>
  <si>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</si>
  <si>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</si>
  <si>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</si>
  <si>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</si>
  <si>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</si>
  <si>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</si>
  <si>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</si>
  <si>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</si>
  <si>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</si>
  <si>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</si>
  <si>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</si>
  <si>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</si>
  <si>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</si>
  <si>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</si>
  <si>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</si>
  <si>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</si>
  <si>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</si>
  <si>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</si>
  <si>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</si>
  <si>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</si>
  <si>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</si>
  <si>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</si>
  <si>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</si>
  <si>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0110055190</t>
  </si>
  <si>
    <t>Исполнение</t>
  </si>
  <si>
    <t>% исполнения</t>
  </si>
  <si>
    <t>0200074540</t>
  </si>
  <si>
    <t>Реализация мероприятий направленных на развитие системы патриотического воспитания</t>
  </si>
  <si>
    <t>500</t>
  </si>
  <si>
    <t xml:space="preserve">Межбюджетные трансферты
</t>
  </si>
  <si>
    <t>Гос. поддержка муниципальных учреждений культуры в рамках подпрограммы "Обеспечение условий реализации программы прочие мероприятия" муниципальной программы Туруханского района "Развитие культуры Туруханского района"</t>
  </si>
  <si>
    <t>0120055190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</si>
  <si>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</si>
  <si>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</si>
  <si>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</si>
  <si>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</si>
  <si>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</si>
  <si>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</si>
  <si>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</si>
  <si>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</si>
  <si>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</si>
  <si>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</si>
  <si>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</si>
  <si>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</si>
  <si>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</si>
  <si>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</si>
  <si>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</si>
  <si>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</si>
  <si>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</si>
  <si>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</si>
  <si>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</si>
  <si>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</si>
  <si>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9 месяцев 2017 года</t>
  </si>
  <si>
    <t>к Постановлению Администрации Борского сельсовета 170-п от 11.10.2017г.</t>
  </si>
  <si>
    <t>0120010210</t>
  </si>
  <si>
    <t>0120010310</t>
  </si>
  <si>
    <t>0120010313</t>
  </si>
  <si>
    <t>0120010314</t>
  </si>
  <si>
    <t>0120010315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</si>
</sst>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00000"/>
  </numFmts>
  <fonts count="47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3" xfId="0" applyNumberFormat="1" applyFont="1" applyBorder="1" applyAlignment="1" applyProtection="1">
      <alignment horizontal="center" vertical="top" wrapText="1"/>
      <protection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172" fontId="8" fillId="0" borderId="14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172" fontId="1" fillId="0" borderId="14" xfId="0" applyNumberFormat="1" applyFont="1" applyBorder="1" applyAlignment="1" applyProtection="1">
      <alignment horizontal="right" vertical="top" wrapText="1"/>
      <protection/>
    </xf>
    <xf numFmtId="178" fontId="7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 applyProtection="1">
      <alignment vertical="center" wrapText="1"/>
      <protection/>
    </xf>
    <xf numFmtId="178" fontId="8" fillId="0" borderId="10" xfId="0" applyNumberFormat="1" applyFont="1" applyBorder="1" applyAlignment="1" applyProtection="1">
      <alignment vertical="center" wrapText="1"/>
      <protection/>
    </xf>
    <xf numFmtId="172" fontId="8" fillId="0" borderId="10" xfId="0" applyNumberFormat="1" applyFont="1" applyBorder="1" applyAlignment="1" applyProtection="1">
      <alignment vertical="center" wrapText="1"/>
      <protection/>
    </xf>
    <xf numFmtId="172" fontId="1" fillId="0" borderId="10" xfId="0" applyNumberFormat="1" applyFont="1" applyBorder="1" applyAlignment="1" applyProtection="1">
      <alignment vertical="center" wrapText="1"/>
      <protection/>
    </xf>
    <xf numFmtId="178" fontId="1" fillId="0" borderId="10" xfId="0" applyNumberFormat="1" applyFont="1" applyBorder="1" applyAlignment="1">
      <alignment vertical="center"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Alignment="1">
      <alignment/>
    </xf>
    <xf numFmtId="178" fontId="0" fillId="0" borderId="0" xfId="0" applyNumberFormat="1" applyAlignment="1">
      <alignment/>
    </xf>
    <xf numFmtId="178" fontId="7" fillId="0" borderId="13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11" fillId="0" borderId="13" xfId="0" applyNumberFormat="1" applyFont="1" applyBorder="1" applyAlignment="1">
      <alignment vertical="center"/>
    </xf>
    <xf numFmtId="179" fontId="8" fillId="0" borderId="10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tabSelected="1" zoomScalePageLayoutView="0" workbookViewId="0" topLeftCell="A241">
      <selection activeCell="A1" sqref="A1:I244"/>
    </sheetView>
  </sheetViews>
  <sheetFormatPr defaultColWidth="9.140625" defaultRowHeight="12.75" customHeight="1"/>
  <cols>
    <col min="1" max="1" width="7.57421875" style="0" customWidth="1"/>
    <col min="2" max="2" width="40.7109375" style="0" customWidth="1"/>
    <col min="3" max="3" width="7.28125" style="0" customWidth="1"/>
    <col min="4" max="4" width="6.57421875" style="0" customWidth="1"/>
    <col min="5" max="5" width="10.7109375" style="0" customWidth="1"/>
    <col min="6" max="6" width="6.8515625" style="0" customWidth="1"/>
    <col min="7" max="7" width="15.7109375" style="0" customWidth="1"/>
    <col min="8" max="8" width="12.28125" style="0" customWidth="1"/>
    <col min="9" max="9" width="11.7109375" style="0" customWidth="1"/>
    <col min="11" max="11" width="10.7109375" style="0" customWidth="1"/>
  </cols>
  <sheetData>
    <row r="1" spans="1:7" ht="12.75">
      <c r="A1" s="19"/>
      <c r="B1" s="20"/>
      <c r="C1" s="1"/>
      <c r="D1" s="1"/>
      <c r="E1" s="1"/>
      <c r="F1" s="1" t="s">
        <v>245</v>
      </c>
      <c r="G1" s="1"/>
    </row>
    <row r="2" spans="1:7" ht="12.75">
      <c r="A2" s="2"/>
      <c r="B2" s="3"/>
      <c r="C2" s="3"/>
      <c r="D2" s="50" t="s">
        <v>399</v>
      </c>
      <c r="E2" s="21"/>
      <c r="F2" s="50"/>
      <c r="G2" s="51"/>
    </row>
    <row r="5" spans="1:8" ht="62.25" customHeight="1">
      <c r="A5" s="62" t="s">
        <v>398</v>
      </c>
      <c r="B5" s="62"/>
      <c r="C5" s="62"/>
      <c r="D5" s="62"/>
      <c r="E5" s="62"/>
      <c r="F5" s="62"/>
      <c r="G5" s="62"/>
      <c r="H5" s="18"/>
    </row>
    <row r="6" spans="1:7" ht="12.75">
      <c r="A6" s="63"/>
      <c r="B6" s="64"/>
      <c r="C6" s="64"/>
      <c r="D6" s="64"/>
      <c r="E6" s="64"/>
      <c r="F6" s="64"/>
      <c r="G6" s="64"/>
    </row>
    <row r="7" spans="1:7" ht="15.75" customHeight="1">
      <c r="A7" s="65"/>
      <c r="B7" s="65"/>
      <c r="C7" s="5"/>
      <c r="D7" s="4"/>
      <c r="E7" s="4"/>
      <c r="F7" s="4"/>
      <c r="G7" s="4"/>
    </row>
    <row r="8" spans="1:3" ht="13.5" customHeight="1">
      <c r="A8" s="65"/>
      <c r="B8" s="65"/>
      <c r="C8" s="5" t="s">
        <v>0</v>
      </c>
    </row>
    <row r="9" spans="1:9" ht="12.75">
      <c r="A9" s="66" t="s">
        <v>2</v>
      </c>
      <c r="B9" s="66" t="s">
        <v>4</v>
      </c>
      <c r="C9" s="68" t="s">
        <v>6</v>
      </c>
      <c r="D9" s="69"/>
      <c r="E9" s="69"/>
      <c r="F9" s="69"/>
      <c r="G9" s="66" t="s">
        <v>246</v>
      </c>
      <c r="H9" s="58" t="s">
        <v>370</v>
      </c>
      <c r="I9" s="60" t="s">
        <v>371</v>
      </c>
    </row>
    <row r="10" spans="1:9" ht="12.75">
      <c r="A10" s="67"/>
      <c r="B10" s="67"/>
      <c r="C10" s="7" t="s">
        <v>11</v>
      </c>
      <c r="D10" s="7" t="s">
        <v>13</v>
      </c>
      <c r="E10" s="7" t="s">
        <v>15</v>
      </c>
      <c r="F10" s="7" t="s">
        <v>16</v>
      </c>
      <c r="G10" s="67"/>
      <c r="H10" s="59"/>
      <c r="I10" s="61"/>
    </row>
    <row r="11" spans="1:9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6" t="s">
        <v>8</v>
      </c>
      <c r="I11" s="6" t="s">
        <v>9</v>
      </c>
    </row>
    <row r="12" spans="1:9" ht="12.75">
      <c r="A12" s="8" t="s">
        <v>3</v>
      </c>
      <c r="B12" s="9" t="s">
        <v>18</v>
      </c>
      <c r="C12" s="8"/>
      <c r="D12" s="8"/>
      <c r="E12" s="8"/>
      <c r="F12" s="10"/>
      <c r="G12" s="45">
        <f>G13+G49+G71+G92+G134+G156+G215+G60+G131</f>
        <v>59932.31315999999</v>
      </c>
      <c r="H12" s="45">
        <f>H13+H49+H71+H92+H134+H156+H215+H60+H131</f>
        <v>35860.868259999996</v>
      </c>
      <c r="I12" s="44">
        <f>H12/G12*100</f>
        <v>59.83561516182934</v>
      </c>
    </row>
    <row r="13" spans="1:9" ht="12.75">
      <c r="A13" s="11" t="s">
        <v>5</v>
      </c>
      <c r="B13" s="12" t="s">
        <v>20</v>
      </c>
      <c r="C13" s="11" t="s">
        <v>19</v>
      </c>
      <c r="D13" s="11"/>
      <c r="E13" s="11"/>
      <c r="F13" s="11"/>
      <c r="G13" s="13">
        <f>G14+G20+G39+G41+G45</f>
        <v>12329.04289</v>
      </c>
      <c r="H13" s="46">
        <f>H14+H20+H41+H45+H39</f>
        <v>9994.654199999999</v>
      </c>
      <c r="I13" s="44">
        <f aca="true" t="shared" si="0" ref="I13:I76">H13/G13*100</f>
        <v>81.06593747116082</v>
      </c>
    </row>
    <row r="14" spans="1:9" ht="31.5">
      <c r="A14" s="11" t="s">
        <v>12</v>
      </c>
      <c r="B14" s="12" t="s">
        <v>22</v>
      </c>
      <c r="C14" s="11" t="s">
        <v>19</v>
      </c>
      <c r="D14" s="11" t="s">
        <v>21</v>
      </c>
      <c r="E14" s="11"/>
      <c r="F14" s="11"/>
      <c r="G14" s="13">
        <f>G15</f>
        <v>767</v>
      </c>
      <c r="H14" s="46">
        <f>H15</f>
        <v>528.40914</v>
      </c>
      <c r="I14" s="44">
        <f t="shared" si="0"/>
        <v>68.8929778357236</v>
      </c>
    </row>
    <row r="15" spans="1:9" ht="12.75">
      <c r="A15" s="8" t="s">
        <v>14</v>
      </c>
      <c r="B15" s="12" t="s">
        <v>24</v>
      </c>
      <c r="C15" s="11" t="s">
        <v>19</v>
      </c>
      <c r="D15" s="11" t="s">
        <v>21</v>
      </c>
      <c r="E15" s="11" t="s">
        <v>23</v>
      </c>
      <c r="F15" s="11"/>
      <c r="G15" s="13">
        <f>G16+G18</f>
        <v>767</v>
      </c>
      <c r="H15" s="46">
        <f>H16+H18</f>
        <v>528.40914</v>
      </c>
      <c r="I15" s="44">
        <f t="shared" si="0"/>
        <v>68.8929778357236</v>
      </c>
    </row>
    <row r="16" spans="1:9" ht="31.5">
      <c r="A16" s="11" t="s">
        <v>1</v>
      </c>
      <c r="B16" s="12" t="s">
        <v>26</v>
      </c>
      <c r="C16" s="11" t="s">
        <v>19</v>
      </c>
      <c r="D16" s="11" t="s">
        <v>21</v>
      </c>
      <c r="E16" s="11" t="s">
        <v>23</v>
      </c>
      <c r="F16" s="11" t="s">
        <v>25</v>
      </c>
      <c r="G16" s="13">
        <f>G17</f>
        <v>589</v>
      </c>
      <c r="H16" s="46">
        <f>H17</f>
        <v>403.42799</v>
      </c>
      <c r="I16" s="44">
        <f t="shared" si="0"/>
        <v>68.49371646859083</v>
      </c>
    </row>
    <row r="17" spans="1:9" ht="33.75">
      <c r="A17" s="11" t="s">
        <v>17</v>
      </c>
      <c r="B17" s="15" t="s">
        <v>26</v>
      </c>
      <c r="C17" s="14" t="s">
        <v>19</v>
      </c>
      <c r="D17" s="14" t="s">
        <v>21</v>
      </c>
      <c r="E17" s="14" t="s">
        <v>23</v>
      </c>
      <c r="F17" s="14" t="s">
        <v>25</v>
      </c>
      <c r="G17" s="16">
        <v>589</v>
      </c>
      <c r="H17" s="44">
        <v>403.42799</v>
      </c>
      <c r="I17" s="44">
        <f t="shared" si="0"/>
        <v>68.49371646859083</v>
      </c>
    </row>
    <row r="18" spans="1:9" ht="21">
      <c r="A18" s="8" t="s">
        <v>7</v>
      </c>
      <c r="B18" s="12" t="s">
        <v>28</v>
      </c>
      <c r="C18" s="11" t="s">
        <v>19</v>
      </c>
      <c r="D18" s="11" t="s">
        <v>21</v>
      </c>
      <c r="E18" s="11" t="s">
        <v>23</v>
      </c>
      <c r="F18" s="11" t="s">
        <v>27</v>
      </c>
      <c r="G18" s="13">
        <f>G19</f>
        <v>178</v>
      </c>
      <c r="H18" s="46">
        <f>H19</f>
        <v>124.98115</v>
      </c>
      <c r="I18" s="44">
        <f t="shared" si="0"/>
        <v>70.21412921348315</v>
      </c>
    </row>
    <row r="19" spans="1:9" ht="22.5">
      <c r="A19" s="11" t="s">
        <v>8</v>
      </c>
      <c r="B19" s="15" t="s">
        <v>28</v>
      </c>
      <c r="C19" s="14" t="s">
        <v>19</v>
      </c>
      <c r="D19" s="14" t="s">
        <v>21</v>
      </c>
      <c r="E19" s="14" t="s">
        <v>23</v>
      </c>
      <c r="F19" s="14" t="s">
        <v>27</v>
      </c>
      <c r="G19" s="16">
        <v>178</v>
      </c>
      <c r="H19" s="44">
        <v>124.98115</v>
      </c>
      <c r="I19" s="44">
        <f t="shared" si="0"/>
        <v>70.21412921348315</v>
      </c>
    </row>
    <row r="20" spans="1:9" ht="52.5">
      <c r="A20" s="11" t="s">
        <v>9</v>
      </c>
      <c r="B20" s="12" t="s">
        <v>30</v>
      </c>
      <c r="C20" s="11" t="s">
        <v>19</v>
      </c>
      <c r="D20" s="11" t="s">
        <v>29</v>
      </c>
      <c r="E20" s="11"/>
      <c r="F20" s="11"/>
      <c r="G20" s="13">
        <f>G21</f>
        <v>11329.286890000001</v>
      </c>
      <c r="H20" s="13">
        <f>H21</f>
        <v>9336.67806</v>
      </c>
      <c r="I20" s="44">
        <f t="shared" si="0"/>
        <v>82.41187773469825</v>
      </c>
    </row>
    <row r="21" spans="1:9" ht="31.5">
      <c r="A21" s="8" t="s">
        <v>10</v>
      </c>
      <c r="B21" s="12" t="s">
        <v>32</v>
      </c>
      <c r="C21" s="11" t="s">
        <v>19</v>
      </c>
      <c r="D21" s="11" t="s">
        <v>29</v>
      </c>
      <c r="E21" s="11" t="s">
        <v>31</v>
      </c>
      <c r="F21" s="11"/>
      <c r="G21" s="13">
        <f>G23+G25+G27+G31+G33+G34+G29</f>
        <v>11329.286890000001</v>
      </c>
      <c r="H21" s="13">
        <f>H23+H25+H27+H31+H33+H34+H29</f>
        <v>9336.67806</v>
      </c>
      <c r="I21" s="44">
        <f t="shared" si="0"/>
        <v>82.41187773469825</v>
      </c>
    </row>
    <row r="22" spans="1:9" ht="31.5">
      <c r="A22" s="11" t="s">
        <v>33</v>
      </c>
      <c r="B22" s="12" t="s">
        <v>26</v>
      </c>
      <c r="C22" s="11" t="s">
        <v>19</v>
      </c>
      <c r="D22" s="11" t="s">
        <v>29</v>
      </c>
      <c r="E22" s="11" t="s">
        <v>31</v>
      </c>
      <c r="F22" s="11" t="s">
        <v>25</v>
      </c>
      <c r="G22" s="13">
        <f>G23</f>
        <v>4224</v>
      </c>
      <c r="H22" s="47">
        <f>H23</f>
        <v>3453.84045</v>
      </c>
      <c r="I22" s="44">
        <f t="shared" si="0"/>
        <v>81.76705610795455</v>
      </c>
    </row>
    <row r="23" spans="1:11" ht="33.75">
      <c r="A23" s="11" t="s">
        <v>34</v>
      </c>
      <c r="B23" s="15" t="s">
        <v>26</v>
      </c>
      <c r="C23" s="14" t="s">
        <v>19</v>
      </c>
      <c r="D23" s="14" t="s">
        <v>29</v>
      </c>
      <c r="E23" s="14" t="s">
        <v>31</v>
      </c>
      <c r="F23" s="14" t="s">
        <v>25</v>
      </c>
      <c r="G23" s="16">
        <v>4224</v>
      </c>
      <c r="H23" s="44">
        <v>3453.84045</v>
      </c>
      <c r="I23" s="44">
        <f t="shared" si="0"/>
        <v>81.76705610795455</v>
      </c>
      <c r="K23" s="52"/>
    </row>
    <row r="24" spans="1:11" ht="31.5">
      <c r="A24" s="8" t="s">
        <v>37</v>
      </c>
      <c r="B24" s="12" t="s">
        <v>36</v>
      </c>
      <c r="C24" s="11" t="s">
        <v>19</v>
      </c>
      <c r="D24" s="11" t="s">
        <v>29</v>
      </c>
      <c r="E24" s="11" t="s">
        <v>31</v>
      </c>
      <c r="F24" s="11" t="s">
        <v>35</v>
      </c>
      <c r="G24" s="13">
        <f>G25</f>
        <v>780</v>
      </c>
      <c r="H24" s="47">
        <f>H25</f>
        <v>763.03965</v>
      </c>
      <c r="I24" s="44">
        <f t="shared" si="0"/>
        <v>97.82559615384616</v>
      </c>
      <c r="K24" s="37"/>
    </row>
    <row r="25" spans="1:11" ht="33.75">
      <c r="A25" s="11" t="s">
        <v>38</v>
      </c>
      <c r="B25" s="15" t="s">
        <v>36</v>
      </c>
      <c r="C25" s="14" t="s">
        <v>19</v>
      </c>
      <c r="D25" s="14" t="s">
        <v>29</v>
      </c>
      <c r="E25" s="14" t="s">
        <v>31</v>
      </c>
      <c r="F25" s="14" t="s">
        <v>35</v>
      </c>
      <c r="G25" s="16">
        <v>780</v>
      </c>
      <c r="H25" s="44">
        <v>763.03965</v>
      </c>
      <c r="I25" s="44">
        <f t="shared" si="0"/>
        <v>97.82559615384616</v>
      </c>
      <c r="K25" s="37"/>
    </row>
    <row r="26" spans="1:9" ht="21">
      <c r="A26" s="11" t="s">
        <v>39</v>
      </c>
      <c r="B26" s="12" t="s">
        <v>28</v>
      </c>
      <c r="C26" s="11" t="s">
        <v>19</v>
      </c>
      <c r="D26" s="11" t="s">
        <v>29</v>
      </c>
      <c r="E26" s="11" t="s">
        <v>31</v>
      </c>
      <c r="F26" s="11" t="s">
        <v>27</v>
      </c>
      <c r="G26" s="13">
        <f>G27</f>
        <v>1603.8</v>
      </c>
      <c r="H26" s="47">
        <f>H27</f>
        <v>1022.68693</v>
      </c>
      <c r="I26" s="44">
        <f t="shared" si="0"/>
        <v>63.766487716672906</v>
      </c>
    </row>
    <row r="27" spans="1:9" ht="22.5">
      <c r="A27" s="8" t="s">
        <v>40</v>
      </c>
      <c r="B27" s="29" t="s">
        <v>28</v>
      </c>
      <c r="C27" s="22" t="s">
        <v>19</v>
      </c>
      <c r="D27" s="22" t="s">
        <v>29</v>
      </c>
      <c r="E27" s="22" t="s">
        <v>31</v>
      </c>
      <c r="F27" s="22" t="s">
        <v>27</v>
      </c>
      <c r="G27" s="23">
        <v>1603.8</v>
      </c>
      <c r="H27" s="44">
        <v>1022.68693</v>
      </c>
      <c r="I27" s="44">
        <f t="shared" si="0"/>
        <v>63.766487716672906</v>
      </c>
    </row>
    <row r="28" spans="1:9" ht="24" customHeight="1">
      <c r="A28" s="11" t="s">
        <v>43</v>
      </c>
      <c r="B28" s="32" t="s">
        <v>328</v>
      </c>
      <c r="C28" s="11" t="s">
        <v>19</v>
      </c>
      <c r="D28" s="11" t="s">
        <v>29</v>
      </c>
      <c r="E28" s="11" t="s">
        <v>31</v>
      </c>
      <c r="F28" s="31" t="s">
        <v>327</v>
      </c>
      <c r="G28" s="25">
        <f>G29</f>
        <v>47.94057</v>
      </c>
      <c r="H28" s="48">
        <f>H29</f>
        <v>47.94057</v>
      </c>
      <c r="I28" s="44">
        <f t="shared" si="0"/>
        <v>100</v>
      </c>
    </row>
    <row r="29" spans="1:9" ht="23.25" customHeight="1">
      <c r="A29" s="11" t="s">
        <v>44</v>
      </c>
      <c r="B29" s="28" t="s">
        <v>328</v>
      </c>
      <c r="C29" s="22" t="s">
        <v>19</v>
      </c>
      <c r="D29" s="22" t="s">
        <v>29</v>
      </c>
      <c r="E29" s="22" t="s">
        <v>31</v>
      </c>
      <c r="F29" s="27" t="s">
        <v>327</v>
      </c>
      <c r="G29" s="24">
        <v>47.94057</v>
      </c>
      <c r="H29" s="44">
        <v>47.94057</v>
      </c>
      <c r="I29" s="44">
        <f t="shared" si="0"/>
        <v>100</v>
      </c>
    </row>
    <row r="30" spans="1:9" ht="31.5">
      <c r="A30" s="8" t="s">
        <v>46</v>
      </c>
      <c r="B30" s="12" t="s">
        <v>42</v>
      </c>
      <c r="C30" s="11" t="s">
        <v>19</v>
      </c>
      <c r="D30" s="11" t="s">
        <v>29</v>
      </c>
      <c r="E30" s="11" t="s">
        <v>31</v>
      </c>
      <c r="F30" s="11" t="s">
        <v>41</v>
      </c>
      <c r="G30" s="13">
        <f>G31</f>
        <v>3825.54632</v>
      </c>
      <c r="H30" s="47">
        <f>H31</f>
        <v>3226.69784</v>
      </c>
      <c r="I30" s="44">
        <f t="shared" si="0"/>
        <v>84.34606642012898</v>
      </c>
    </row>
    <row r="31" spans="1:9" ht="33.75">
      <c r="A31" s="11" t="s">
        <v>49</v>
      </c>
      <c r="B31" s="29" t="s">
        <v>42</v>
      </c>
      <c r="C31" s="22" t="s">
        <v>19</v>
      </c>
      <c r="D31" s="22" t="s">
        <v>29</v>
      </c>
      <c r="E31" s="22" t="s">
        <v>31</v>
      </c>
      <c r="F31" s="22" t="s">
        <v>41</v>
      </c>
      <c r="G31" s="23">
        <v>3825.54632</v>
      </c>
      <c r="H31" s="44">
        <v>3226.69784</v>
      </c>
      <c r="I31" s="44">
        <f t="shared" si="0"/>
        <v>84.34606642012898</v>
      </c>
    </row>
    <row r="32" spans="1:9" ht="12.75">
      <c r="A32" s="11" t="s">
        <v>52</v>
      </c>
      <c r="B32" s="12" t="s">
        <v>302</v>
      </c>
      <c r="C32" s="11" t="s">
        <v>19</v>
      </c>
      <c r="D32" s="11" t="s">
        <v>29</v>
      </c>
      <c r="E32" s="11" t="s">
        <v>31</v>
      </c>
      <c r="F32" s="11" t="s">
        <v>303</v>
      </c>
      <c r="G32" s="13">
        <f>G33</f>
        <v>65</v>
      </c>
      <c r="H32" s="47">
        <f>H33</f>
        <v>39.47262</v>
      </c>
      <c r="I32" s="44">
        <f t="shared" si="0"/>
        <v>60.72710769230769</v>
      </c>
    </row>
    <row r="33" spans="1:9" ht="12.75">
      <c r="A33" s="8" t="s">
        <v>53</v>
      </c>
      <c r="B33" s="28" t="s">
        <v>302</v>
      </c>
      <c r="C33" s="27" t="s">
        <v>19</v>
      </c>
      <c r="D33" s="27" t="s">
        <v>29</v>
      </c>
      <c r="E33" s="27" t="s">
        <v>31</v>
      </c>
      <c r="F33" s="27" t="s">
        <v>303</v>
      </c>
      <c r="G33" s="24">
        <v>65</v>
      </c>
      <c r="H33" s="44">
        <v>39.47262</v>
      </c>
      <c r="I33" s="44">
        <f t="shared" si="0"/>
        <v>60.72710769230769</v>
      </c>
    </row>
    <row r="34" spans="1:9" ht="56.25">
      <c r="A34" s="11" t="s">
        <v>55</v>
      </c>
      <c r="B34" s="32" t="s">
        <v>325</v>
      </c>
      <c r="C34" s="31" t="s">
        <v>19</v>
      </c>
      <c r="D34" s="31" t="s">
        <v>29</v>
      </c>
      <c r="E34" s="31" t="s">
        <v>326</v>
      </c>
      <c r="F34" s="31"/>
      <c r="G34" s="25">
        <f>G35+G37</f>
        <v>783</v>
      </c>
      <c r="H34" s="48">
        <f>H35+H37</f>
        <v>783</v>
      </c>
      <c r="I34" s="44">
        <f t="shared" si="0"/>
        <v>100</v>
      </c>
    </row>
    <row r="35" spans="1:9" ht="31.5">
      <c r="A35" s="11" t="s">
        <v>58</v>
      </c>
      <c r="B35" s="12" t="s">
        <v>26</v>
      </c>
      <c r="C35" s="11" t="s">
        <v>19</v>
      </c>
      <c r="D35" s="11" t="s">
        <v>29</v>
      </c>
      <c r="E35" s="31" t="s">
        <v>326</v>
      </c>
      <c r="F35" s="31" t="s">
        <v>25</v>
      </c>
      <c r="G35" s="48">
        <f>G36</f>
        <v>601.383</v>
      </c>
      <c r="H35" s="48">
        <f>H36</f>
        <v>601.383</v>
      </c>
      <c r="I35" s="44">
        <f t="shared" si="0"/>
        <v>100</v>
      </c>
    </row>
    <row r="36" spans="1:9" ht="33.75">
      <c r="A36" s="8" t="s">
        <v>59</v>
      </c>
      <c r="B36" s="15" t="s">
        <v>26</v>
      </c>
      <c r="C36" s="14" t="s">
        <v>19</v>
      </c>
      <c r="D36" s="14" t="s">
        <v>29</v>
      </c>
      <c r="E36" s="27" t="s">
        <v>326</v>
      </c>
      <c r="F36" s="27" t="s">
        <v>25</v>
      </c>
      <c r="G36" s="44">
        <v>601.383</v>
      </c>
      <c r="H36" s="44">
        <v>601.383</v>
      </c>
      <c r="I36" s="44">
        <f t="shared" si="0"/>
        <v>100</v>
      </c>
    </row>
    <row r="37" spans="1:9" ht="21">
      <c r="A37" s="11" t="s">
        <v>60</v>
      </c>
      <c r="B37" s="12" t="s">
        <v>28</v>
      </c>
      <c r="C37" s="11" t="s">
        <v>19</v>
      </c>
      <c r="D37" s="11" t="s">
        <v>29</v>
      </c>
      <c r="E37" s="31" t="s">
        <v>326</v>
      </c>
      <c r="F37" s="31" t="s">
        <v>27</v>
      </c>
      <c r="G37" s="48">
        <f>G38</f>
        <v>181.617</v>
      </c>
      <c r="H37" s="48">
        <f>H38</f>
        <v>181.617</v>
      </c>
      <c r="I37" s="44">
        <f t="shared" si="0"/>
        <v>100</v>
      </c>
    </row>
    <row r="38" spans="1:9" ht="22.5">
      <c r="A38" s="11" t="s">
        <v>62</v>
      </c>
      <c r="B38" s="15" t="s">
        <v>28</v>
      </c>
      <c r="C38" s="14" t="s">
        <v>19</v>
      </c>
      <c r="D38" s="14" t="s">
        <v>29</v>
      </c>
      <c r="E38" s="27" t="s">
        <v>326</v>
      </c>
      <c r="F38" s="27" t="s">
        <v>27</v>
      </c>
      <c r="G38" s="44">
        <v>181.617</v>
      </c>
      <c r="H38" s="44">
        <v>181.617</v>
      </c>
      <c r="I38" s="44">
        <f t="shared" si="0"/>
        <v>100</v>
      </c>
    </row>
    <row r="39" spans="1:9" ht="31.5">
      <c r="A39" s="8" t="s">
        <v>65</v>
      </c>
      <c r="B39" s="12" t="s">
        <v>269</v>
      </c>
      <c r="C39" s="11" t="s">
        <v>19</v>
      </c>
      <c r="D39" s="11" t="s">
        <v>266</v>
      </c>
      <c r="E39" s="11" t="s">
        <v>267</v>
      </c>
      <c r="F39" s="11"/>
      <c r="G39" s="13">
        <v>120</v>
      </c>
      <c r="H39" s="47">
        <v>120</v>
      </c>
      <c r="I39" s="44">
        <f t="shared" si="0"/>
        <v>100</v>
      </c>
    </row>
    <row r="40" spans="1:9" ht="12.75">
      <c r="A40" s="11" t="s">
        <v>68</v>
      </c>
      <c r="B40" s="28" t="s">
        <v>270</v>
      </c>
      <c r="C40" s="27" t="s">
        <v>19</v>
      </c>
      <c r="D40" s="27" t="s">
        <v>266</v>
      </c>
      <c r="E40" s="27" t="s">
        <v>267</v>
      </c>
      <c r="F40" s="27" t="s">
        <v>268</v>
      </c>
      <c r="G40" s="24">
        <v>120</v>
      </c>
      <c r="H40" s="44">
        <v>120</v>
      </c>
      <c r="I40" s="44">
        <f t="shared" si="0"/>
        <v>100</v>
      </c>
    </row>
    <row r="41" spans="1:9" ht="12.75">
      <c r="A41" s="11" t="s">
        <v>69</v>
      </c>
      <c r="B41" s="12" t="s">
        <v>45</v>
      </c>
      <c r="C41" s="11" t="s">
        <v>19</v>
      </c>
      <c r="D41" s="11" t="s">
        <v>33</v>
      </c>
      <c r="E41" s="11"/>
      <c r="F41" s="11"/>
      <c r="G41" s="13">
        <f aca="true" t="shared" si="1" ref="G41:H43">G42</f>
        <v>100</v>
      </c>
      <c r="H41" s="13">
        <f t="shared" si="1"/>
        <v>0</v>
      </c>
      <c r="I41" s="44">
        <f t="shared" si="0"/>
        <v>0</v>
      </c>
    </row>
    <row r="42" spans="1:9" ht="21">
      <c r="A42" s="8" t="s">
        <v>70</v>
      </c>
      <c r="B42" s="12" t="s">
        <v>48</v>
      </c>
      <c r="C42" s="11" t="s">
        <v>19</v>
      </c>
      <c r="D42" s="11" t="s">
        <v>33</v>
      </c>
      <c r="E42" s="11" t="s">
        <v>47</v>
      </c>
      <c r="F42" s="11"/>
      <c r="G42" s="13">
        <f t="shared" si="1"/>
        <v>100</v>
      </c>
      <c r="H42" s="13">
        <f t="shared" si="1"/>
        <v>0</v>
      </c>
      <c r="I42" s="44">
        <f t="shared" si="0"/>
        <v>0</v>
      </c>
    </row>
    <row r="43" spans="1:9" ht="12.75">
      <c r="A43" s="11" t="s">
        <v>71</v>
      </c>
      <c r="B43" s="12" t="s">
        <v>51</v>
      </c>
      <c r="C43" s="11" t="s">
        <v>19</v>
      </c>
      <c r="D43" s="11" t="s">
        <v>33</v>
      </c>
      <c r="E43" s="11" t="s">
        <v>47</v>
      </c>
      <c r="F43" s="11" t="s">
        <v>50</v>
      </c>
      <c r="G43" s="13">
        <f t="shared" si="1"/>
        <v>100</v>
      </c>
      <c r="H43" s="13">
        <f t="shared" si="1"/>
        <v>0</v>
      </c>
      <c r="I43" s="44">
        <f t="shared" si="0"/>
        <v>0</v>
      </c>
    </row>
    <row r="44" spans="1:9" ht="12.75">
      <c r="A44" s="11" t="s">
        <v>72</v>
      </c>
      <c r="B44" s="15" t="s">
        <v>51</v>
      </c>
      <c r="C44" s="14" t="s">
        <v>19</v>
      </c>
      <c r="D44" s="14" t="s">
        <v>33</v>
      </c>
      <c r="E44" s="14" t="s">
        <v>47</v>
      </c>
      <c r="F44" s="14" t="s">
        <v>50</v>
      </c>
      <c r="G44" s="16">
        <v>100</v>
      </c>
      <c r="H44" s="44">
        <v>0</v>
      </c>
      <c r="I44" s="44">
        <f t="shared" si="0"/>
        <v>0</v>
      </c>
    </row>
    <row r="45" spans="1:9" ht="12.75">
      <c r="A45" s="8" t="s">
        <v>73</v>
      </c>
      <c r="B45" s="12" t="s">
        <v>54</v>
      </c>
      <c r="C45" s="11" t="s">
        <v>19</v>
      </c>
      <c r="D45" s="11" t="s">
        <v>37</v>
      </c>
      <c r="E45" s="11"/>
      <c r="F45" s="11"/>
      <c r="G45" s="13">
        <f aca="true" t="shared" si="2" ref="G45:H47">G46</f>
        <v>12.756</v>
      </c>
      <c r="H45" s="13">
        <f t="shared" si="2"/>
        <v>9.567</v>
      </c>
      <c r="I45" s="44">
        <f t="shared" si="0"/>
        <v>75</v>
      </c>
    </row>
    <row r="46" spans="1:9" ht="52.5">
      <c r="A46" s="11" t="s">
        <v>74</v>
      </c>
      <c r="B46" s="12" t="s">
        <v>57</v>
      </c>
      <c r="C46" s="11" t="s">
        <v>19</v>
      </c>
      <c r="D46" s="11" t="s">
        <v>37</v>
      </c>
      <c r="E46" s="11" t="s">
        <v>56</v>
      </c>
      <c r="F46" s="11"/>
      <c r="G46" s="13">
        <f t="shared" si="2"/>
        <v>12.756</v>
      </c>
      <c r="H46" s="13">
        <f t="shared" si="2"/>
        <v>9.567</v>
      </c>
      <c r="I46" s="44">
        <f t="shared" si="0"/>
        <v>75</v>
      </c>
    </row>
    <row r="47" spans="1:9" ht="31.5">
      <c r="A47" s="11" t="s">
        <v>75</v>
      </c>
      <c r="B47" s="12" t="s">
        <v>42</v>
      </c>
      <c r="C47" s="11" t="s">
        <v>19</v>
      </c>
      <c r="D47" s="11" t="s">
        <v>37</v>
      </c>
      <c r="E47" s="11" t="s">
        <v>56</v>
      </c>
      <c r="F47" s="11" t="s">
        <v>41</v>
      </c>
      <c r="G47" s="13">
        <f t="shared" si="2"/>
        <v>12.756</v>
      </c>
      <c r="H47" s="13">
        <f t="shared" si="2"/>
        <v>9.567</v>
      </c>
      <c r="I47" s="44">
        <f t="shared" si="0"/>
        <v>75</v>
      </c>
    </row>
    <row r="48" spans="1:9" ht="33.75">
      <c r="A48" s="8" t="s">
        <v>76</v>
      </c>
      <c r="B48" s="15" t="s">
        <v>42</v>
      </c>
      <c r="C48" s="14" t="s">
        <v>19</v>
      </c>
      <c r="D48" s="14" t="s">
        <v>37</v>
      </c>
      <c r="E48" s="14" t="s">
        <v>56</v>
      </c>
      <c r="F48" s="14" t="s">
        <v>41</v>
      </c>
      <c r="G48" s="16">
        <v>12.756</v>
      </c>
      <c r="H48" s="44">
        <v>9.567</v>
      </c>
      <c r="I48" s="44">
        <f t="shared" si="0"/>
        <v>75</v>
      </c>
    </row>
    <row r="49" spans="1:9" ht="12.75">
      <c r="A49" s="11" t="s">
        <v>78</v>
      </c>
      <c r="B49" s="12" t="s">
        <v>61</v>
      </c>
      <c r="C49" s="11" t="s">
        <v>21</v>
      </c>
      <c r="D49" s="11"/>
      <c r="E49" s="11"/>
      <c r="F49" s="11"/>
      <c r="G49" s="13">
        <f>G51</f>
        <v>411.4</v>
      </c>
      <c r="H49" s="13">
        <f>H51</f>
        <v>280.37145</v>
      </c>
      <c r="I49" s="44">
        <f t="shared" si="0"/>
        <v>68.15057122022363</v>
      </c>
    </row>
    <row r="50" spans="1:9" ht="21">
      <c r="A50" s="11" t="s">
        <v>81</v>
      </c>
      <c r="B50" s="12" t="s">
        <v>64</v>
      </c>
      <c r="C50" s="11" t="s">
        <v>21</v>
      </c>
      <c r="D50" s="11" t="s">
        <v>63</v>
      </c>
      <c r="E50" s="11"/>
      <c r="F50" s="11"/>
      <c r="G50" s="13">
        <f>G51</f>
        <v>411.4</v>
      </c>
      <c r="H50" s="13">
        <f>H51</f>
        <v>280.37145</v>
      </c>
      <c r="I50" s="44">
        <f t="shared" si="0"/>
        <v>68.15057122022363</v>
      </c>
    </row>
    <row r="51" spans="1:9" ht="31.5">
      <c r="A51" s="8" t="s">
        <v>84</v>
      </c>
      <c r="B51" s="12" t="s">
        <v>67</v>
      </c>
      <c r="C51" s="11" t="s">
        <v>21</v>
      </c>
      <c r="D51" s="11" t="s">
        <v>63</v>
      </c>
      <c r="E51" s="11" t="s">
        <v>66</v>
      </c>
      <c r="F51" s="11"/>
      <c r="G51" s="13">
        <f>G52+G54+G56+G58</f>
        <v>411.4</v>
      </c>
      <c r="H51" s="13">
        <f>H52+H54+H56+H58</f>
        <v>280.37145</v>
      </c>
      <c r="I51" s="44">
        <f t="shared" si="0"/>
        <v>68.15057122022363</v>
      </c>
    </row>
    <row r="52" spans="1:9" ht="31.5">
      <c r="A52" s="11" t="s">
        <v>87</v>
      </c>
      <c r="B52" s="12" t="s">
        <v>26</v>
      </c>
      <c r="C52" s="11" t="s">
        <v>21</v>
      </c>
      <c r="D52" s="11" t="s">
        <v>63</v>
      </c>
      <c r="E52" s="11" t="s">
        <v>66</v>
      </c>
      <c r="F52" s="11" t="s">
        <v>25</v>
      </c>
      <c r="G52" s="13">
        <f>G53</f>
        <v>223</v>
      </c>
      <c r="H52" s="13">
        <f>H53</f>
        <v>167.72115</v>
      </c>
      <c r="I52" s="44">
        <f t="shared" si="0"/>
        <v>75.21127802690583</v>
      </c>
    </row>
    <row r="53" spans="1:9" ht="33.75">
      <c r="A53" s="11" t="s">
        <v>88</v>
      </c>
      <c r="B53" s="15" t="s">
        <v>26</v>
      </c>
      <c r="C53" s="14" t="s">
        <v>21</v>
      </c>
      <c r="D53" s="14" t="s">
        <v>63</v>
      </c>
      <c r="E53" s="14" t="s">
        <v>66</v>
      </c>
      <c r="F53" s="14" t="s">
        <v>25</v>
      </c>
      <c r="G53" s="16">
        <v>223</v>
      </c>
      <c r="H53" s="44">
        <v>167.72115</v>
      </c>
      <c r="I53" s="44">
        <f t="shared" si="0"/>
        <v>75.21127802690583</v>
      </c>
    </row>
    <row r="54" spans="1:9" ht="31.5">
      <c r="A54" s="8" t="s">
        <v>91</v>
      </c>
      <c r="B54" s="12" t="s">
        <v>36</v>
      </c>
      <c r="C54" s="11" t="s">
        <v>21</v>
      </c>
      <c r="D54" s="11" t="s">
        <v>63</v>
      </c>
      <c r="E54" s="11" t="s">
        <v>66</v>
      </c>
      <c r="F54" s="11" t="s">
        <v>35</v>
      </c>
      <c r="G54" s="13">
        <f>G55</f>
        <v>27.2713</v>
      </c>
      <c r="H54" s="13">
        <f>H55</f>
        <v>27.2713</v>
      </c>
      <c r="I54" s="44">
        <f t="shared" si="0"/>
        <v>100</v>
      </c>
    </row>
    <row r="55" spans="1:9" ht="33.75">
      <c r="A55" s="11" t="s">
        <v>93</v>
      </c>
      <c r="B55" s="15" t="s">
        <v>36</v>
      </c>
      <c r="C55" s="14" t="s">
        <v>21</v>
      </c>
      <c r="D55" s="14" t="s">
        <v>63</v>
      </c>
      <c r="E55" s="14" t="s">
        <v>66</v>
      </c>
      <c r="F55" s="14" t="s">
        <v>35</v>
      </c>
      <c r="G55" s="16">
        <v>27.2713</v>
      </c>
      <c r="H55" s="16">
        <v>27.2713</v>
      </c>
      <c r="I55" s="44">
        <f t="shared" si="0"/>
        <v>100</v>
      </c>
    </row>
    <row r="56" spans="1:9" ht="21">
      <c r="A56" s="11" t="s">
        <v>94</v>
      </c>
      <c r="B56" s="12" t="s">
        <v>28</v>
      </c>
      <c r="C56" s="11" t="s">
        <v>21</v>
      </c>
      <c r="D56" s="11" t="s">
        <v>63</v>
      </c>
      <c r="E56" s="11" t="s">
        <v>66</v>
      </c>
      <c r="F56" s="11" t="s">
        <v>27</v>
      </c>
      <c r="G56" s="13">
        <f>G57</f>
        <v>81.7287</v>
      </c>
      <c r="H56" s="13">
        <f>H57</f>
        <v>55.379</v>
      </c>
      <c r="I56" s="44">
        <f t="shared" si="0"/>
        <v>67.75955080650982</v>
      </c>
    </row>
    <row r="57" spans="1:9" ht="22.5">
      <c r="A57" s="8" t="s">
        <v>95</v>
      </c>
      <c r="B57" s="15" t="s">
        <v>28</v>
      </c>
      <c r="C57" s="14" t="s">
        <v>21</v>
      </c>
      <c r="D57" s="14" t="s">
        <v>63</v>
      </c>
      <c r="E57" s="14" t="s">
        <v>66</v>
      </c>
      <c r="F57" s="14" t="s">
        <v>27</v>
      </c>
      <c r="G57" s="16">
        <v>81.7287</v>
      </c>
      <c r="H57" s="44">
        <v>55.379</v>
      </c>
      <c r="I57" s="44">
        <f t="shared" si="0"/>
        <v>67.75955080650982</v>
      </c>
    </row>
    <row r="58" spans="1:9" ht="31.5">
      <c r="A58" s="11" t="s">
        <v>97</v>
      </c>
      <c r="B58" s="12" t="s">
        <v>42</v>
      </c>
      <c r="C58" s="11" t="s">
        <v>21</v>
      </c>
      <c r="D58" s="11" t="s">
        <v>63</v>
      </c>
      <c r="E58" s="11" t="s">
        <v>66</v>
      </c>
      <c r="F58" s="11" t="s">
        <v>41</v>
      </c>
      <c r="G58" s="13">
        <f>G59</f>
        <v>79.4</v>
      </c>
      <c r="H58" s="13">
        <f>H59</f>
        <v>30</v>
      </c>
      <c r="I58" s="44">
        <f t="shared" si="0"/>
        <v>37.78337531486146</v>
      </c>
    </row>
    <row r="59" spans="1:9" ht="33.75">
      <c r="A59" s="11" t="s">
        <v>98</v>
      </c>
      <c r="B59" s="29" t="s">
        <v>42</v>
      </c>
      <c r="C59" s="22" t="s">
        <v>21</v>
      </c>
      <c r="D59" s="22" t="s">
        <v>63</v>
      </c>
      <c r="E59" s="22" t="s">
        <v>66</v>
      </c>
      <c r="F59" s="22" t="s">
        <v>41</v>
      </c>
      <c r="G59" s="23">
        <v>79.4</v>
      </c>
      <c r="H59" s="44">
        <v>30</v>
      </c>
      <c r="I59" s="44">
        <f t="shared" si="0"/>
        <v>37.78337531486146</v>
      </c>
    </row>
    <row r="60" spans="1:9" ht="28.5" customHeight="1">
      <c r="A60" s="8" t="s">
        <v>99</v>
      </c>
      <c r="B60" s="30" t="s">
        <v>252</v>
      </c>
      <c r="C60" s="11" t="s">
        <v>63</v>
      </c>
      <c r="D60" s="27"/>
      <c r="E60" s="27"/>
      <c r="F60" s="27"/>
      <c r="G60" s="13">
        <f>G61+G66</f>
        <v>796.878</v>
      </c>
      <c r="H60" s="13">
        <f>H61+H66</f>
        <v>796.878</v>
      </c>
      <c r="I60" s="44">
        <f t="shared" si="0"/>
        <v>100</v>
      </c>
    </row>
    <row r="61" spans="1:9" ht="33.75" customHeight="1">
      <c r="A61" s="11" t="s">
        <v>101</v>
      </c>
      <c r="B61" s="12" t="s">
        <v>254</v>
      </c>
      <c r="C61" s="11" t="s">
        <v>63</v>
      </c>
      <c r="D61" s="31" t="s">
        <v>89</v>
      </c>
      <c r="E61" s="11" t="s">
        <v>322</v>
      </c>
      <c r="F61" s="27"/>
      <c r="G61" s="13">
        <f>G62+G64</f>
        <v>700</v>
      </c>
      <c r="H61" s="13">
        <f>H62+H64</f>
        <v>700</v>
      </c>
      <c r="I61" s="44">
        <f t="shared" si="0"/>
        <v>100</v>
      </c>
    </row>
    <row r="62" spans="1:9" ht="31.5">
      <c r="A62" s="11" t="s">
        <v>102</v>
      </c>
      <c r="B62" s="12" t="s">
        <v>42</v>
      </c>
      <c r="C62" s="11" t="s">
        <v>63</v>
      </c>
      <c r="D62" s="11" t="s">
        <v>89</v>
      </c>
      <c r="E62" s="11" t="s">
        <v>322</v>
      </c>
      <c r="F62" s="11" t="s">
        <v>41</v>
      </c>
      <c r="G62" s="13">
        <f>G63</f>
        <v>112</v>
      </c>
      <c r="H62" s="13">
        <f>H63</f>
        <v>112</v>
      </c>
      <c r="I62" s="44">
        <f t="shared" si="0"/>
        <v>100</v>
      </c>
    </row>
    <row r="63" spans="1:9" ht="33.75">
      <c r="A63" s="8" t="s">
        <v>103</v>
      </c>
      <c r="B63" s="29" t="s">
        <v>42</v>
      </c>
      <c r="C63" s="27" t="s">
        <v>63</v>
      </c>
      <c r="D63" s="27" t="s">
        <v>89</v>
      </c>
      <c r="E63" s="27" t="s">
        <v>322</v>
      </c>
      <c r="F63" s="27" t="s">
        <v>41</v>
      </c>
      <c r="G63" s="24">
        <v>112</v>
      </c>
      <c r="H63" s="44">
        <v>112</v>
      </c>
      <c r="I63" s="44">
        <f t="shared" si="0"/>
        <v>100</v>
      </c>
    </row>
    <row r="64" spans="1:9" ht="22.5" customHeight="1">
      <c r="A64" s="11" t="s">
        <v>106</v>
      </c>
      <c r="B64" s="12" t="s">
        <v>330</v>
      </c>
      <c r="C64" s="31" t="s">
        <v>63</v>
      </c>
      <c r="D64" s="31" t="s">
        <v>89</v>
      </c>
      <c r="E64" s="31" t="s">
        <v>253</v>
      </c>
      <c r="F64" s="11" t="s">
        <v>329</v>
      </c>
      <c r="G64" s="25">
        <f>G65</f>
        <v>588</v>
      </c>
      <c r="H64" s="25">
        <f>H65</f>
        <v>588</v>
      </c>
      <c r="I64" s="44">
        <f t="shared" si="0"/>
        <v>100</v>
      </c>
    </row>
    <row r="65" spans="1:9" ht="12.75">
      <c r="A65" s="11" t="s">
        <v>108</v>
      </c>
      <c r="B65" s="40" t="s">
        <v>330</v>
      </c>
      <c r="C65" s="38" t="s">
        <v>63</v>
      </c>
      <c r="D65" s="38" t="s">
        <v>89</v>
      </c>
      <c r="E65" s="38" t="s">
        <v>253</v>
      </c>
      <c r="F65" s="38" t="s">
        <v>329</v>
      </c>
      <c r="G65" s="39">
        <v>588</v>
      </c>
      <c r="H65" s="44">
        <v>588</v>
      </c>
      <c r="I65" s="44">
        <f t="shared" si="0"/>
        <v>100</v>
      </c>
    </row>
    <row r="66" spans="1:9" ht="24">
      <c r="A66" s="8" t="s">
        <v>111</v>
      </c>
      <c r="B66" s="30" t="s">
        <v>255</v>
      </c>
      <c r="C66" s="11" t="s">
        <v>63</v>
      </c>
      <c r="D66" s="11" t="s">
        <v>10</v>
      </c>
      <c r="E66" s="11"/>
      <c r="F66" s="11"/>
      <c r="G66" s="13">
        <f>G67+G69</f>
        <v>96.878</v>
      </c>
      <c r="H66" s="13">
        <f>H67+H69</f>
        <v>96.878</v>
      </c>
      <c r="I66" s="44">
        <f t="shared" si="0"/>
        <v>100</v>
      </c>
    </row>
    <row r="67" spans="1:9" ht="22.5">
      <c r="A67" s="11" t="s">
        <v>112</v>
      </c>
      <c r="B67" s="32" t="s">
        <v>257</v>
      </c>
      <c r="C67" s="31" t="s">
        <v>63</v>
      </c>
      <c r="D67" s="31" t="s">
        <v>10</v>
      </c>
      <c r="E67" s="31" t="s">
        <v>256</v>
      </c>
      <c r="F67" s="31" t="s">
        <v>41</v>
      </c>
      <c r="G67" s="25">
        <v>90.54</v>
      </c>
      <c r="H67" s="25">
        <v>90.54</v>
      </c>
      <c r="I67" s="44">
        <f t="shared" si="0"/>
        <v>100</v>
      </c>
    </row>
    <row r="68" spans="1:9" ht="33.75">
      <c r="A68" s="11" t="s">
        <v>113</v>
      </c>
      <c r="B68" s="29" t="s">
        <v>42</v>
      </c>
      <c r="C68" s="27" t="s">
        <v>63</v>
      </c>
      <c r="D68" s="27" t="s">
        <v>10</v>
      </c>
      <c r="E68" s="27" t="s">
        <v>256</v>
      </c>
      <c r="F68" s="27" t="s">
        <v>41</v>
      </c>
      <c r="G68" s="24">
        <v>90.54</v>
      </c>
      <c r="H68" s="24">
        <v>90.54</v>
      </c>
      <c r="I68" s="44">
        <f t="shared" si="0"/>
        <v>100</v>
      </c>
    </row>
    <row r="69" spans="1:9" ht="22.5">
      <c r="A69" s="8" t="s">
        <v>115</v>
      </c>
      <c r="B69" s="32" t="s">
        <v>258</v>
      </c>
      <c r="C69" s="31" t="s">
        <v>63</v>
      </c>
      <c r="D69" s="31" t="s">
        <v>10</v>
      </c>
      <c r="E69" s="31" t="s">
        <v>259</v>
      </c>
      <c r="F69" s="31" t="s">
        <v>41</v>
      </c>
      <c r="G69" s="25">
        <v>6.338</v>
      </c>
      <c r="H69" s="25">
        <v>6.338</v>
      </c>
      <c r="I69" s="44">
        <f t="shared" si="0"/>
        <v>100</v>
      </c>
    </row>
    <row r="70" spans="1:9" ht="33.75">
      <c r="A70" s="11" t="s">
        <v>118</v>
      </c>
      <c r="B70" s="29" t="s">
        <v>42</v>
      </c>
      <c r="C70" s="27" t="s">
        <v>63</v>
      </c>
      <c r="D70" s="27" t="s">
        <v>10</v>
      </c>
      <c r="E70" s="27" t="s">
        <v>259</v>
      </c>
      <c r="F70" s="27" t="s">
        <v>41</v>
      </c>
      <c r="G70" s="24">
        <v>6.338</v>
      </c>
      <c r="H70" s="24">
        <v>6.338</v>
      </c>
      <c r="I70" s="44">
        <f t="shared" si="0"/>
        <v>100</v>
      </c>
    </row>
    <row r="71" spans="1:9" ht="12.75">
      <c r="A71" s="11" t="s">
        <v>119</v>
      </c>
      <c r="B71" s="12" t="s">
        <v>77</v>
      </c>
      <c r="C71" s="11" t="s">
        <v>29</v>
      </c>
      <c r="D71" s="11"/>
      <c r="E71" s="11"/>
      <c r="F71" s="11"/>
      <c r="G71" s="13">
        <f>G72+G76</f>
        <v>10211.06</v>
      </c>
      <c r="H71" s="13">
        <f>H72+H76</f>
        <v>5626.9945</v>
      </c>
      <c r="I71" s="44">
        <f t="shared" si="0"/>
        <v>55.1068596208425</v>
      </c>
    </row>
    <row r="72" spans="1:9" ht="12.75">
      <c r="A72" s="8" t="s">
        <v>120</v>
      </c>
      <c r="B72" s="12" t="s">
        <v>80</v>
      </c>
      <c r="C72" s="11" t="s">
        <v>29</v>
      </c>
      <c r="D72" s="11" t="s">
        <v>79</v>
      </c>
      <c r="E72" s="11"/>
      <c r="F72" s="11"/>
      <c r="G72" s="13">
        <f>G73</f>
        <v>3000</v>
      </c>
      <c r="H72" s="13">
        <f>H73</f>
        <v>1747.1545</v>
      </c>
      <c r="I72" s="44">
        <f t="shared" si="0"/>
        <v>58.238483333333335</v>
      </c>
    </row>
    <row r="73" spans="1:9" ht="73.5">
      <c r="A73" s="11" t="s">
        <v>123</v>
      </c>
      <c r="B73" s="12" t="s">
        <v>83</v>
      </c>
      <c r="C73" s="11" t="s">
        <v>29</v>
      </c>
      <c r="D73" s="11" t="s">
        <v>79</v>
      </c>
      <c r="E73" s="11" t="s">
        <v>82</v>
      </c>
      <c r="F73" s="11"/>
      <c r="G73" s="13">
        <v>3000</v>
      </c>
      <c r="H73" s="49">
        <f>H74</f>
        <v>1747.1545</v>
      </c>
      <c r="I73" s="44">
        <f t="shared" si="0"/>
        <v>58.238483333333335</v>
      </c>
    </row>
    <row r="74" spans="1:9" ht="42">
      <c r="A74" s="11" t="s">
        <v>124</v>
      </c>
      <c r="B74" s="12" t="s">
        <v>86</v>
      </c>
      <c r="C74" s="11" t="s">
        <v>29</v>
      </c>
      <c r="D74" s="11" t="s">
        <v>79</v>
      </c>
      <c r="E74" s="11" t="s">
        <v>82</v>
      </c>
      <c r="F74" s="11" t="s">
        <v>250</v>
      </c>
      <c r="G74" s="13">
        <f>G75</f>
        <v>3000</v>
      </c>
      <c r="H74" s="49">
        <v>1747.1545</v>
      </c>
      <c r="I74" s="44">
        <f t="shared" si="0"/>
        <v>58.238483333333335</v>
      </c>
    </row>
    <row r="75" spans="1:9" ht="33.75">
      <c r="A75" s="8" t="s">
        <v>125</v>
      </c>
      <c r="B75" s="15" t="s">
        <v>86</v>
      </c>
      <c r="C75" s="14" t="s">
        <v>29</v>
      </c>
      <c r="D75" s="14" t="s">
        <v>79</v>
      </c>
      <c r="E75" s="14" t="s">
        <v>82</v>
      </c>
      <c r="F75" s="14" t="s">
        <v>85</v>
      </c>
      <c r="G75" s="16">
        <v>3000</v>
      </c>
      <c r="H75" s="44">
        <v>1747.1545</v>
      </c>
      <c r="I75" s="44">
        <f t="shared" si="0"/>
        <v>58.238483333333335</v>
      </c>
    </row>
    <row r="76" spans="1:9" ht="12.75">
      <c r="A76" s="11" t="s">
        <v>128</v>
      </c>
      <c r="B76" s="12" t="s">
        <v>90</v>
      </c>
      <c r="C76" s="11" t="s">
        <v>29</v>
      </c>
      <c r="D76" s="11" t="s">
        <v>89</v>
      </c>
      <c r="E76" s="11"/>
      <c r="F76" s="11"/>
      <c r="G76" s="13">
        <f>G78+G80+G83+G86+G88+G90</f>
        <v>7211.0599999999995</v>
      </c>
      <c r="H76" s="13">
        <f>H78+H80+H83+H86+H88+H90</f>
        <v>3879.8399999999997</v>
      </c>
      <c r="I76" s="44">
        <f t="shared" si="0"/>
        <v>53.80401771722882</v>
      </c>
    </row>
    <row r="77" spans="1:9" ht="21">
      <c r="A77" s="11" t="s">
        <v>129</v>
      </c>
      <c r="B77" s="12" t="s">
        <v>92</v>
      </c>
      <c r="C77" s="11" t="s">
        <v>29</v>
      </c>
      <c r="D77" s="11" t="s">
        <v>89</v>
      </c>
      <c r="E77" s="11" t="s">
        <v>294</v>
      </c>
      <c r="F77" s="11"/>
      <c r="G77" s="13">
        <f>G78</f>
        <v>2299.585</v>
      </c>
      <c r="H77" s="13">
        <f>H78</f>
        <v>0</v>
      </c>
      <c r="I77" s="44">
        <f aca="true" t="shared" si="3" ref="I77:I146">H77/G77*100</f>
        <v>0</v>
      </c>
    </row>
    <row r="78" spans="1:9" ht="54" customHeight="1">
      <c r="A78" s="8" t="s">
        <v>130</v>
      </c>
      <c r="B78" s="12" t="s">
        <v>332</v>
      </c>
      <c r="C78" s="11" t="s">
        <v>29</v>
      </c>
      <c r="D78" s="11" t="s">
        <v>89</v>
      </c>
      <c r="E78" s="11" t="s">
        <v>294</v>
      </c>
      <c r="F78" s="11" t="s">
        <v>331</v>
      </c>
      <c r="G78" s="13">
        <f>G79</f>
        <v>2299.585</v>
      </c>
      <c r="H78" s="13">
        <f>H79</f>
        <v>0</v>
      </c>
      <c r="I78" s="44">
        <f t="shared" si="3"/>
        <v>0</v>
      </c>
    </row>
    <row r="79" spans="1:9" ht="48" customHeight="1">
      <c r="A79" s="11" t="s">
        <v>132</v>
      </c>
      <c r="B79" s="40" t="s">
        <v>332</v>
      </c>
      <c r="C79" s="14" t="s">
        <v>29</v>
      </c>
      <c r="D79" s="14" t="s">
        <v>89</v>
      </c>
      <c r="E79" s="14" t="s">
        <v>294</v>
      </c>
      <c r="F79" s="14" t="s">
        <v>331</v>
      </c>
      <c r="G79" s="16">
        <v>2299.585</v>
      </c>
      <c r="H79" s="44">
        <v>0</v>
      </c>
      <c r="I79" s="44">
        <f t="shared" si="3"/>
        <v>0</v>
      </c>
    </row>
    <row r="80" spans="1:9" ht="63">
      <c r="A80" s="11" t="s">
        <v>135</v>
      </c>
      <c r="B80" s="12" t="s">
        <v>96</v>
      </c>
      <c r="C80" s="11" t="s">
        <v>29</v>
      </c>
      <c r="D80" s="11" t="s">
        <v>89</v>
      </c>
      <c r="E80" s="11" t="s">
        <v>100</v>
      </c>
      <c r="F80" s="11"/>
      <c r="G80" s="13">
        <f>G81</f>
        <v>252.1</v>
      </c>
      <c r="H80" s="13">
        <f>H81</f>
        <v>252.1</v>
      </c>
      <c r="I80" s="44">
        <f t="shared" si="3"/>
        <v>100</v>
      </c>
    </row>
    <row r="81" spans="1:9" ht="42">
      <c r="A81" s="8" t="s">
        <v>138</v>
      </c>
      <c r="B81" s="12" t="s">
        <v>86</v>
      </c>
      <c r="C81" s="11" t="s">
        <v>29</v>
      </c>
      <c r="D81" s="11" t="s">
        <v>89</v>
      </c>
      <c r="E81" s="11" t="s">
        <v>100</v>
      </c>
      <c r="F81" s="11" t="s">
        <v>249</v>
      </c>
      <c r="G81" s="13">
        <f>G82</f>
        <v>252.1</v>
      </c>
      <c r="H81" s="13">
        <f>H82</f>
        <v>252.1</v>
      </c>
      <c r="I81" s="44">
        <f t="shared" si="3"/>
        <v>100</v>
      </c>
    </row>
    <row r="82" spans="1:9" ht="33.75">
      <c r="A82" s="11" t="s">
        <v>139</v>
      </c>
      <c r="B82" s="29" t="s">
        <v>86</v>
      </c>
      <c r="C82" s="22" t="s">
        <v>29</v>
      </c>
      <c r="D82" s="22" t="s">
        <v>89</v>
      </c>
      <c r="E82" s="22" t="s">
        <v>100</v>
      </c>
      <c r="F82" s="22" t="s">
        <v>248</v>
      </c>
      <c r="G82" s="23">
        <v>252.1</v>
      </c>
      <c r="H82" s="23">
        <v>252.1</v>
      </c>
      <c r="I82" s="44">
        <f t="shared" si="3"/>
        <v>100</v>
      </c>
    </row>
    <row r="83" spans="1:9" ht="94.5">
      <c r="A83" s="11" t="s">
        <v>142</v>
      </c>
      <c r="B83" s="17" t="s">
        <v>261</v>
      </c>
      <c r="C83" s="11" t="s">
        <v>29</v>
      </c>
      <c r="D83" s="11" t="s">
        <v>89</v>
      </c>
      <c r="E83" s="11" t="s">
        <v>260</v>
      </c>
      <c r="F83" s="11"/>
      <c r="G83" s="13">
        <f>G84</f>
        <v>4500</v>
      </c>
      <c r="H83" s="13">
        <f>H84</f>
        <v>3500</v>
      </c>
      <c r="I83" s="44">
        <f t="shared" si="3"/>
        <v>77.77777777777779</v>
      </c>
    </row>
    <row r="84" spans="1:9" ht="42">
      <c r="A84" s="8" t="s">
        <v>143</v>
      </c>
      <c r="B84" s="12" t="s">
        <v>86</v>
      </c>
      <c r="C84" s="11" t="s">
        <v>29</v>
      </c>
      <c r="D84" s="11" t="s">
        <v>89</v>
      </c>
      <c r="E84" s="11" t="s">
        <v>260</v>
      </c>
      <c r="F84" s="11" t="s">
        <v>249</v>
      </c>
      <c r="G84" s="13">
        <f>G85</f>
        <v>4500</v>
      </c>
      <c r="H84" s="13">
        <f>H85</f>
        <v>3500</v>
      </c>
      <c r="I84" s="44">
        <f t="shared" si="3"/>
        <v>77.77777777777779</v>
      </c>
    </row>
    <row r="85" spans="1:9" ht="33.75">
      <c r="A85" s="11" t="s">
        <v>144</v>
      </c>
      <c r="B85" s="29" t="s">
        <v>86</v>
      </c>
      <c r="C85" s="22" t="s">
        <v>29</v>
      </c>
      <c r="D85" s="22" t="s">
        <v>89</v>
      </c>
      <c r="E85" s="34" t="s">
        <v>260</v>
      </c>
      <c r="F85" s="22" t="s">
        <v>248</v>
      </c>
      <c r="G85" s="23">
        <v>4500</v>
      </c>
      <c r="H85" s="44">
        <v>3500</v>
      </c>
      <c r="I85" s="44">
        <f t="shared" si="3"/>
        <v>77.77777777777779</v>
      </c>
    </row>
    <row r="86" spans="1:9" ht="33.75">
      <c r="A86" s="11" t="s">
        <v>147</v>
      </c>
      <c r="B86" s="32" t="s">
        <v>262</v>
      </c>
      <c r="C86" s="31" t="s">
        <v>29</v>
      </c>
      <c r="D86" s="31" t="s">
        <v>89</v>
      </c>
      <c r="E86" s="11" t="s">
        <v>100</v>
      </c>
      <c r="F86" s="31" t="s">
        <v>249</v>
      </c>
      <c r="G86" s="25">
        <v>67.5</v>
      </c>
      <c r="H86" s="25">
        <v>67.5</v>
      </c>
      <c r="I86" s="44">
        <f t="shared" si="3"/>
        <v>100</v>
      </c>
    </row>
    <row r="87" spans="1:9" ht="33.75">
      <c r="A87" s="8" t="s">
        <v>148</v>
      </c>
      <c r="B87" s="28" t="s">
        <v>86</v>
      </c>
      <c r="C87" s="27" t="s">
        <v>29</v>
      </c>
      <c r="D87" s="27" t="s">
        <v>89</v>
      </c>
      <c r="E87" s="33" t="s">
        <v>100</v>
      </c>
      <c r="F87" s="27" t="s">
        <v>248</v>
      </c>
      <c r="G87" s="24">
        <v>67.5</v>
      </c>
      <c r="H87" s="24">
        <v>67.5</v>
      </c>
      <c r="I87" s="44">
        <f t="shared" si="3"/>
        <v>100</v>
      </c>
    </row>
    <row r="88" spans="1:9" ht="22.5">
      <c r="A88" s="11" t="s">
        <v>149</v>
      </c>
      <c r="B88" s="32" t="s">
        <v>263</v>
      </c>
      <c r="C88" s="31" t="s">
        <v>29</v>
      </c>
      <c r="D88" s="31" t="s">
        <v>89</v>
      </c>
      <c r="E88" s="11" t="s">
        <v>264</v>
      </c>
      <c r="F88" s="31" t="s">
        <v>41</v>
      </c>
      <c r="G88" s="25">
        <v>73.5</v>
      </c>
      <c r="H88" s="25">
        <f>H89</f>
        <v>60.24</v>
      </c>
      <c r="I88" s="44">
        <f t="shared" si="3"/>
        <v>81.9591836734694</v>
      </c>
    </row>
    <row r="89" spans="1:9" ht="33.75">
      <c r="A89" s="11" t="s">
        <v>152</v>
      </c>
      <c r="B89" s="29" t="s">
        <v>42</v>
      </c>
      <c r="C89" s="27" t="s">
        <v>29</v>
      </c>
      <c r="D89" s="27" t="s">
        <v>89</v>
      </c>
      <c r="E89" s="33" t="s">
        <v>264</v>
      </c>
      <c r="F89" s="27" t="s">
        <v>41</v>
      </c>
      <c r="G89" s="24">
        <v>73.5</v>
      </c>
      <c r="H89" s="44">
        <v>60.24</v>
      </c>
      <c r="I89" s="44">
        <f t="shared" si="3"/>
        <v>81.9591836734694</v>
      </c>
    </row>
    <row r="90" spans="1:9" ht="30.75" customHeight="1">
      <c r="A90" s="8" t="s">
        <v>153</v>
      </c>
      <c r="B90" s="32" t="s">
        <v>265</v>
      </c>
      <c r="C90" s="31" t="s">
        <v>29</v>
      </c>
      <c r="D90" s="31" t="s">
        <v>89</v>
      </c>
      <c r="E90" s="11" t="s">
        <v>100</v>
      </c>
      <c r="F90" s="31" t="s">
        <v>41</v>
      </c>
      <c r="G90" s="25">
        <f>G91</f>
        <v>18.375</v>
      </c>
      <c r="H90" s="25">
        <f>H91</f>
        <v>0</v>
      </c>
      <c r="I90" s="44">
        <f t="shared" si="3"/>
        <v>0</v>
      </c>
    </row>
    <row r="91" spans="1:9" ht="33.75">
      <c r="A91" s="11" t="s">
        <v>154</v>
      </c>
      <c r="B91" s="29" t="s">
        <v>42</v>
      </c>
      <c r="C91" s="27" t="s">
        <v>29</v>
      </c>
      <c r="D91" s="27" t="s">
        <v>89</v>
      </c>
      <c r="E91" s="33" t="s">
        <v>100</v>
      </c>
      <c r="F91" s="27" t="s">
        <v>41</v>
      </c>
      <c r="G91" s="24">
        <v>18.375</v>
      </c>
      <c r="H91" s="44">
        <v>0</v>
      </c>
      <c r="I91" s="44">
        <f t="shared" si="3"/>
        <v>0</v>
      </c>
    </row>
    <row r="92" spans="1:9" ht="12.75">
      <c r="A92" s="11" t="s">
        <v>157</v>
      </c>
      <c r="B92" s="12" t="s">
        <v>105</v>
      </c>
      <c r="C92" s="11" t="s">
        <v>104</v>
      </c>
      <c r="D92" s="11"/>
      <c r="E92" s="11"/>
      <c r="F92" s="11"/>
      <c r="G92" s="26">
        <f>G93+G99+G109</f>
        <v>16000.56921</v>
      </c>
      <c r="H92" s="26">
        <f>H93+H99+H109</f>
        <v>7744.20278</v>
      </c>
      <c r="I92" s="44">
        <f t="shared" si="3"/>
        <v>48.39954553091802</v>
      </c>
    </row>
    <row r="93" spans="1:9" ht="12.75">
      <c r="A93" s="8" t="s">
        <v>158</v>
      </c>
      <c r="B93" s="12" t="s">
        <v>107</v>
      </c>
      <c r="C93" s="11" t="s">
        <v>104</v>
      </c>
      <c r="D93" s="11" t="s">
        <v>19</v>
      </c>
      <c r="E93" s="11"/>
      <c r="F93" s="11"/>
      <c r="G93" s="13">
        <f>G94+G97</f>
        <v>701</v>
      </c>
      <c r="H93" s="13">
        <f>H94+H97</f>
        <v>289.95876999999996</v>
      </c>
      <c r="I93" s="44">
        <f t="shared" si="3"/>
        <v>41.36359058487874</v>
      </c>
    </row>
    <row r="94" spans="1:9" ht="84">
      <c r="A94" s="11" t="s">
        <v>159</v>
      </c>
      <c r="B94" s="17" t="s">
        <v>110</v>
      </c>
      <c r="C94" s="11" t="s">
        <v>104</v>
      </c>
      <c r="D94" s="11" t="s">
        <v>19</v>
      </c>
      <c r="E94" s="11" t="s">
        <v>109</v>
      </c>
      <c r="F94" s="11"/>
      <c r="G94" s="13">
        <f>G95</f>
        <v>700</v>
      </c>
      <c r="H94" s="13">
        <f>H95</f>
        <v>289.28326</v>
      </c>
      <c r="I94" s="44">
        <f t="shared" si="3"/>
        <v>41.326179999999994</v>
      </c>
    </row>
    <row r="95" spans="1:9" ht="31.5">
      <c r="A95" s="11" t="s">
        <v>162</v>
      </c>
      <c r="B95" s="12" t="s">
        <v>42</v>
      </c>
      <c r="C95" s="11" t="s">
        <v>104</v>
      </c>
      <c r="D95" s="11" t="s">
        <v>19</v>
      </c>
      <c r="E95" s="11" t="s">
        <v>109</v>
      </c>
      <c r="F95" s="11" t="s">
        <v>251</v>
      </c>
      <c r="G95" s="13">
        <f>G96</f>
        <v>700</v>
      </c>
      <c r="H95" s="13">
        <f>H96</f>
        <v>289.28326</v>
      </c>
      <c r="I95" s="44">
        <f t="shared" si="3"/>
        <v>41.326179999999994</v>
      </c>
    </row>
    <row r="96" spans="1:9" ht="33.75">
      <c r="A96" s="8" t="s">
        <v>163</v>
      </c>
      <c r="B96" s="15" t="s">
        <v>42</v>
      </c>
      <c r="C96" s="22" t="s">
        <v>104</v>
      </c>
      <c r="D96" s="22" t="s">
        <v>19</v>
      </c>
      <c r="E96" s="22" t="s">
        <v>109</v>
      </c>
      <c r="F96" s="22" t="s">
        <v>41</v>
      </c>
      <c r="G96" s="23">
        <v>700</v>
      </c>
      <c r="H96" s="44">
        <v>289.28326</v>
      </c>
      <c r="I96" s="44">
        <f t="shared" si="3"/>
        <v>41.326179999999994</v>
      </c>
    </row>
    <row r="97" spans="1:9" ht="12.75">
      <c r="A97" s="11" t="s">
        <v>164</v>
      </c>
      <c r="B97" s="12" t="s">
        <v>302</v>
      </c>
      <c r="C97" s="31" t="s">
        <v>104</v>
      </c>
      <c r="D97" s="31" t="s">
        <v>19</v>
      </c>
      <c r="E97" s="31" t="s">
        <v>109</v>
      </c>
      <c r="F97" s="31" t="s">
        <v>303</v>
      </c>
      <c r="G97" s="25">
        <v>1</v>
      </c>
      <c r="H97" s="44">
        <f>H98</f>
        <v>0.67551</v>
      </c>
      <c r="I97" s="44">
        <f t="shared" si="3"/>
        <v>67.551</v>
      </c>
    </row>
    <row r="98" spans="1:9" ht="12.75">
      <c r="A98" s="11" t="s">
        <v>167</v>
      </c>
      <c r="B98" s="28" t="s">
        <v>302</v>
      </c>
      <c r="C98" s="27" t="s">
        <v>104</v>
      </c>
      <c r="D98" s="27" t="s">
        <v>19</v>
      </c>
      <c r="E98" s="27" t="s">
        <v>109</v>
      </c>
      <c r="F98" s="27" t="s">
        <v>303</v>
      </c>
      <c r="G98" s="24">
        <v>1</v>
      </c>
      <c r="H98" s="44">
        <v>0.67551</v>
      </c>
      <c r="I98" s="44">
        <f t="shared" si="3"/>
        <v>67.551</v>
      </c>
    </row>
    <row r="99" spans="1:9" ht="12.75">
      <c r="A99" s="8" t="s">
        <v>169</v>
      </c>
      <c r="B99" s="12" t="s">
        <v>114</v>
      </c>
      <c r="C99" s="11" t="s">
        <v>104</v>
      </c>
      <c r="D99" s="11" t="s">
        <v>21</v>
      </c>
      <c r="E99" s="11"/>
      <c r="F99" s="11"/>
      <c r="G99" s="13">
        <f>G100+G103+G106</f>
        <v>3763.526</v>
      </c>
      <c r="H99" s="13">
        <f>H100+H103+H106</f>
        <v>1142.8000000000002</v>
      </c>
      <c r="I99" s="44">
        <f t="shared" si="3"/>
        <v>30.365141625167468</v>
      </c>
    </row>
    <row r="100" spans="1:9" ht="52.5">
      <c r="A100" s="11" t="s">
        <v>172</v>
      </c>
      <c r="B100" s="12" t="s">
        <v>247</v>
      </c>
      <c r="C100" s="11" t="s">
        <v>104</v>
      </c>
      <c r="D100" s="11" t="s">
        <v>21</v>
      </c>
      <c r="E100" s="11" t="s">
        <v>306</v>
      </c>
      <c r="F100" s="11"/>
      <c r="G100" s="13">
        <f>G101</f>
        <v>966.926</v>
      </c>
      <c r="H100" s="13">
        <f>H101</f>
        <v>0</v>
      </c>
      <c r="I100" s="44">
        <f t="shared" si="3"/>
        <v>0</v>
      </c>
    </row>
    <row r="101" spans="1:9" ht="19.5" customHeight="1">
      <c r="A101" s="11" t="s">
        <v>173</v>
      </c>
      <c r="B101" s="12" t="s">
        <v>333</v>
      </c>
      <c r="C101" s="11" t="s">
        <v>104</v>
      </c>
      <c r="D101" s="11" t="s">
        <v>21</v>
      </c>
      <c r="E101" s="11" t="s">
        <v>306</v>
      </c>
      <c r="F101" s="11" t="s">
        <v>250</v>
      </c>
      <c r="G101" s="13">
        <f>G102</f>
        <v>966.926</v>
      </c>
      <c r="H101" s="13">
        <f>H102</f>
        <v>0</v>
      </c>
      <c r="I101" s="44">
        <f t="shared" si="3"/>
        <v>0</v>
      </c>
    </row>
    <row r="102" spans="1:9" ht="46.5" customHeight="1">
      <c r="A102" s="8" t="s">
        <v>174</v>
      </c>
      <c r="B102" s="15" t="s">
        <v>332</v>
      </c>
      <c r="C102" s="14" t="s">
        <v>104</v>
      </c>
      <c r="D102" s="14" t="s">
        <v>21</v>
      </c>
      <c r="E102" s="14" t="s">
        <v>306</v>
      </c>
      <c r="F102" s="14" t="s">
        <v>331</v>
      </c>
      <c r="G102" s="16">
        <v>966.926</v>
      </c>
      <c r="H102" s="44">
        <v>0</v>
      </c>
      <c r="I102" s="44">
        <f t="shared" si="3"/>
        <v>0</v>
      </c>
    </row>
    <row r="103" spans="1:9" ht="73.5">
      <c r="A103" s="11" t="s">
        <v>177</v>
      </c>
      <c r="B103" s="12" t="s">
        <v>122</v>
      </c>
      <c r="C103" s="11" t="s">
        <v>104</v>
      </c>
      <c r="D103" s="11" t="s">
        <v>21</v>
      </c>
      <c r="E103" s="11" t="s">
        <v>121</v>
      </c>
      <c r="F103" s="11"/>
      <c r="G103" s="13">
        <f>G104</f>
        <v>1489.8</v>
      </c>
      <c r="H103" s="13">
        <f>H104</f>
        <v>707.2</v>
      </c>
      <c r="I103" s="44">
        <f t="shared" si="3"/>
        <v>47.4694589877836</v>
      </c>
    </row>
    <row r="104" spans="1:9" ht="21">
      <c r="A104" s="11" t="s">
        <v>178</v>
      </c>
      <c r="B104" s="12" t="s">
        <v>333</v>
      </c>
      <c r="C104" s="11" t="s">
        <v>104</v>
      </c>
      <c r="D104" s="11" t="s">
        <v>21</v>
      </c>
      <c r="E104" s="11" t="s">
        <v>121</v>
      </c>
      <c r="F104" s="11" t="s">
        <v>250</v>
      </c>
      <c r="G104" s="13">
        <f>G105</f>
        <v>1489.8</v>
      </c>
      <c r="H104" s="13">
        <f>H105</f>
        <v>707.2</v>
      </c>
      <c r="I104" s="44">
        <f t="shared" si="3"/>
        <v>47.4694589877836</v>
      </c>
    </row>
    <row r="105" spans="1:9" ht="44.25" customHeight="1">
      <c r="A105" s="8" t="s">
        <v>179</v>
      </c>
      <c r="B105" s="15" t="s">
        <v>332</v>
      </c>
      <c r="C105" s="14" t="s">
        <v>104</v>
      </c>
      <c r="D105" s="14" t="s">
        <v>21</v>
      </c>
      <c r="E105" s="14" t="s">
        <v>121</v>
      </c>
      <c r="F105" s="14" t="s">
        <v>331</v>
      </c>
      <c r="G105" s="16">
        <v>1489.8</v>
      </c>
      <c r="H105" s="44">
        <v>707.2</v>
      </c>
      <c r="I105" s="44">
        <f t="shared" si="3"/>
        <v>47.4694589877836</v>
      </c>
    </row>
    <row r="106" spans="1:9" ht="84">
      <c r="A106" s="11" t="s">
        <v>182</v>
      </c>
      <c r="B106" s="17" t="s">
        <v>127</v>
      </c>
      <c r="C106" s="11" t="s">
        <v>104</v>
      </c>
      <c r="D106" s="11" t="s">
        <v>21</v>
      </c>
      <c r="E106" s="11" t="s">
        <v>126</v>
      </c>
      <c r="F106" s="11"/>
      <c r="G106" s="13">
        <f>G107</f>
        <v>1306.8</v>
      </c>
      <c r="H106" s="13">
        <f>H107</f>
        <v>435.6</v>
      </c>
      <c r="I106" s="44">
        <f t="shared" si="3"/>
        <v>33.333333333333336</v>
      </c>
    </row>
    <row r="107" spans="1:9" ht="21">
      <c r="A107" s="11" t="s">
        <v>183</v>
      </c>
      <c r="B107" s="12" t="s">
        <v>333</v>
      </c>
      <c r="C107" s="11" t="s">
        <v>104</v>
      </c>
      <c r="D107" s="11" t="s">
        <v>21</v>
      </c>
      <c r="E107" s="11" t="s">
        <v>126</v>
      </c>
      <c r="F107" s="11" t="s">
        <v>250</v>
      </c>
      <c r="G107" s="13">
        <f>G108</f>
        <v>1306.8</v>
      </c>
      <c r="H107" s="13">
        <f>H108</f>
        <v>435.6</v>
      </c>
      <c r="I107" s="44">
        <f t="shared" si="3"/>
        <v>33.333333333333336</v>
      </c>
    </row>
    <row r="108" spans="1:9" ht="47.25" customHeight="1">
      <c r="A108" s="8" t="s">
        <v>184</v>
      </c>
      <c r="B108" s="15" t="s">
        <v>332</v>
      </c>
      <c r="C108" s="14" t="s">
        <v>104</v>
      </c>
      <c r="D108" s="14" t="s">
        <v>21</v>
      </c>
      <c r="E108" s="14" t="s">
        <v>126</v>
      </c>
      <c r="F108" s="14" t="s">
        <v>331</v>
      </c>
      <c r="G108" s="16">
        <v>1306.8</v>
      </c>
      <c r="H108" s="44">
        <v>435.6</v>
      </c>
      <c r="I108" s="44">
        <f t="shared" si="3"/>
        <v>33.333333333333336</v>
      </c>
    </row>
    <row r="109" spans="1:9" ht="12.75">
      <c r="A109" s="11" t="s">
        <v>187</v>
      </c>
      <c r="B109" s="12" t="s">
        <v>131</v>
      </c>
      <c r="C109" s="11" t="s">
        <v>104</v>
      </c>
      <c r="D109" s="11" t="s">
        <v>63</v>
      </c>
      <c r="E109" s="11"/>
      <c r="F109" s="11"/>
      <c r="G109" s="13">
        <f>G110+G113+G116+G119+G122+G125+G128</f>
        <v>11536.04321</v>
      </c>
      <c r="H109" s="13">
        <f>H110+H113+H116+H122+H125+H129+H119</f>
        <v>6311.444009999999</v>
      </c>
      <c r="I109" s="44">
        <f t="shared" si="3"/>
        <v>54.710648140854175</v>
      </c>
    </row>
    <row r="110" spans="1:9" ht="94.5">
      <c r="A110" s="11" t="s">
        <v>188</v>
      </c>
      <c r="B110" s="17" t="s">
        <v>134</v>
      </c>
      <c r="C110" s="11" t="s">
        <v>104</v>
      </c>
      <c r="D110" s="11" t="s">
        <v>63</v>
      </c>
      <c r="E110" s="11" t="s">
        <v>133</v>
      </c>
      <c r="F110" s="11"/>
      <c r="G110" s="13">
        <f>G111</f>
        <v>651.613</v>
      </c>
      <c r="H110" s="13">
        <f>H111</f>
        <v>396.36382</v>
      </c>
      <c r="I110" s="44">
        <f t="shared" si="3"/>
        <v>60.82810195622247</v>
      </c>
    </row>
    <row r="111" spans="1:9" ht="12.75">
      <c r="A111" s="8" t="s">
        <v>189</v>
      </c>
      <c r="B111" s="12" t="s">
        <v>137</v>
      </c>
      <c r="C111" s="11" t="s">
        <v>104</v>
      </c>
      <c r="D111" s="11" t="s">
        <v>63</v>
      </c>
      <c r="E111" s="11" t="s">
        <v>133</v>
      </c>
      <c r="F111" s="11" t="s">
        <v>136</v>
      </c>
      <c r="G111" s="13">
        <f>G112</f>
        <v>651.613</v>
      </c>
      <c r="H111" s="13">
        <f>H112</f>
        <v>396.36382</v>
      </c>
      <c r="I111" s="44">
        <f t="shared" si="3"/>
        <v>60.82810195622247</v>
      </c>
    </row>
    <row r="112" spans="1:9" ht="12.75">
      <c r="A112" s="11" t="s">
        <v>192</v>
      </c>
      <c r="B112" s="15" t="s">
        <v>137</v>
      </c>
      <c r="C112" s="14" t="s">
        <v>104</v>
      </c>
      <c r="D112" s="14" t="s">
        <v>63</v>
      </c>
      <c r="E112" s="14" t="s">
        <v>133</v>
      </c>
      <c r="F112" s="14" t="s">
        <v>136</v>
      </c>
      <c r="G112" s="16">
        <v>651.613</v>
      </c>
      <c r="H112" s="44">
        <v>396.36382</v>
      </c>
      <c r="I112" s="44">
        <f t="shared" si="3"/>
        <v>60.82810195622247</v>
      </c>
    </row>
    <row r="113" spans="1:9" ht="73.5">
      <c r="A113" s="11" t="s">
        <v>193</v>
      </c>
      <c r="B113" s="12" t="s">
        <v>141</v>
      </c>
      <c r="C113" s="11" t="s">
        <v>104</v>
      </c>
      <c r="D113" s="11" t="s">
        <v>63</v>
      </c>
      <c r="E113" s="11" t="s">
        <v>140</v>
      </c>
      <c r="F113" s="11"/>
      <c r="G113" s="13">
        <f>G114</f>
        <v>6699.625</v>
      </c>
      <c r="H113" s="13">
        <f>H114</f>
        <v>3105.23636</v>
      </c>
      <c r="I113" s="44">
        <f t="shared" si="3"/>
        <v>46.34940552642872</v>
      </c>
    </row>
    <row r="114" spans="1:11" ht="31.5">
      <c r="A114" s="8" t="s">
        <v>194</v>
      </c>
      <c r="B114" s="12" t="s">
        <v>42</v>
      </c>
      <c r="C114" s="11" t="s">
        <v>104</v>
      </c>
      <c r="D114" s="11" t="s">
        <v>63</v>
      </c>
      <c r="E114" s="11" t="s">
        <v>140</v>
      </c>
      <c r="F114" s="11" t="s">
        <v>251</v>
      </c>
      <c r="G114" s="13">
        <f>G115</f>
        <v>6699.625</v>
      </c>
      <c r="H114" s="13">
        <f>H115</f>
        <v>3105.23636</v>
      </c>
      <c r="I114" s="44">
        <f t="shared" si="3"/>
        <v>46.34940552642872</v>
      </c>
      <c r="K114" s="37"/>
    </row>
    <row r="115" spans="1:9" ht="33.75">
      <c r="A115" s="11" t="s">
        <v>196</v>
      </c>
      <c r="B115" s="15" t="s">
        <v>42</v>
      </c>
      <c r="C115" s="14" t="s">
        <v>104</v>
      </c>
      <c r="D115" s="14" t="s">
        <v>63</v>
      </c>
      <c r="E115" s="14" t="s">
        <v>140</v>
      </c>
      <c r="F115" s="14" t="s">
        <v>41</v>
      </c>
      <c r="G115" s="16">
        <v>6699.625</v>
      </c>
      <c r="H115" s="44">
        <v>3105.23636</v>
      </c>
      <c r="I115" s="44">
        <f t="shared" si="3"/>
        <v>46.34940552642872</v>
      </c>
    </row>
    <row r="116" spans="1:9" ht="63">
      <c r="A116" s="11" t="s">
        <v>198</v>
      </c>
      <c r="B116" s="12" t="s">
        <v>146</v>
      </c>
      <c r="C116" s="11" t="s">
        <v>104</v>
      </c>
      <c r="D116" s="11" t="s">
        <v>63</v>
      </c>
      <c r="E116" s="11" t="s">
        <v>145</v>
      </c>
      <c r="F116" s="11"/>
      <c r="G116" s="13">
        <f>G117</f>
        <v>60</v>
      </c>
      <c r="H116" s="13">
        <f>H117</f>
        <v>60</v>
      </c>
      <c r="I116" s="44">
        <f t="shared" si="3"/>
        <v>100</v>
      </c>
    </row>
    <row r="117" spans="1:11" ht="42">
      <c r="A117" s="8" t="s">
        <v>201</v>
      </c>
      <c r="B117" s="12" t="s">
        <v>86</v>
      </c>
      <c r="C117" s="11" t="s">
        <v>104</v>
      </c>
      <c r="D117" s="11" t="s">
        <v>63</v>
      </c>
      <c r="E117" s="11" t="s">
        <v>145</v>
      </c>
      <c r="F117" s="11" t="s">
        <v>249</v>
      </c>
      <c r="G117" s="13">
        <f>G118</f>
        <v>60</v>
      </c>
      <c r="H117" s="13">
        <f>H118</f>
        <v>60</v>
      </c>
      <c r="I117" s="44">
        <f t="shared" si="3"/>
        <v>100</v>
      </c>
      <c r="K117" s="37"/>
    </row>
    <row r="118" spans="1:9" ht="33.75">
      <c r="A118" s="11" t="s">
        <v>204</v>
      </c>
      <c r="B118" s="15" t="s">
        <v>86</v>
      </c>
      <c r="C118" s="14" t="s">
        <v>104</v>
      </c>
      <c r="D118" s="14" t="s">
        <v>63</v>
      </c>
      <c r="E118" s="14" t="s">
        <v>145</v>
      </c>
      <c r="F118" s="14" t="s">
        <v>248</v>
      </c>
      <c r="G118" s="24">
        <v>60</v>
      </c>
      <c r="H118" s="44">
        <v>60</v>
      </c>
      <c r="I118" s="44">
        <f t="shared" si="3"/>
        <v>100</v>
      </c>
    </row>
    <row r="119" spans="1:11" ht="73.5">
      <c r="A119" s="11" t="s">
        <v>205</v>
      </c>
      <c r="B119" s="12" t="s">
        <v>117</v>
      </c>
      <c r="C119" s="11" t="s">
        <v>104</v>
      </c>
      <c r="D119" s="11" t="s">
        <v>63</v>
      </c>
      <c r="E119" s="11" t="s">
        <v>116</v>
      </c>
      <c r="F119" s="11"/>
      <c r="G119" s="25">
        <f>G120</f>
        <v>100</v>
      </c>
      <c r="H119" s="25">
        <f>H120</f>
        <v>100</v>
      </c>
      <c r="I119" s="44">
        <f t="shared" si="3"/>
        <v>100</v>
      </c>
      <c r="K119" s="37"/>
    </row>
    <row r="120" spans="1:9" ht="42">
      <c r="A120" s="8" t="s">
        <v>208</v>
      </c>
      <c r="B120" s="12" t="s">
        <v>86</v>
      </c>
      <c r="C120" s="11" t="s">
        <v>104</v>
      </c>
      <c r="D120" s="11" t="s">
        <v>63</v>
      </c>
      <c r="E120" s="11" t="s">
        <v>116</v>
      </c>
      <c r="F120" s="11" t="s">
        <v>249</v>
      </c>
      <c r="G120" s="24">
        <f>G121</f>
        <v>100</v>
      </c>
      <c r="H120" s="24">
        <f>H121</f>
        <v>100</v>
      </c>
      <c r="I120" s="44">
        <f t="shared" si="3"/>
        <v>100</v>
      </c>
    </row>
    <row r="121" spans="1:9" ht="33.75">
      <c r="A121" s="11" t="s">
        <v>209</v>
      </c>
      <c r="B121" s="15" t="s">
        <v>86</v>
      </c>
      <c r="C121" s="14" t="s">
        <v>104</v>
      </c>
      <c r="D121" s="14" t="s">
        <v>63</v>
      </c>
      <c r="E121" s="14" t="s">
        <v>116</v>
      </c>
      <c r="F121" s="14" t="s">
        <v>248</v>
      </c>
      <c r="G121" s="23">
        <v>100</v>
      </c>
      <c r="H121" s="44">
        <v>100</v>
      </c>
      <c r="I121" s="44">
        <f t="shared" si="3"/>
        <v>100</v>
      </c>
    </row>
    <row r="122" spans="1:9" ht="73.5">
      <c r="A122" s="11" t="s">
        <v>202</v>
      </c>
      <c r="B122" s="17" t="s">
        <v>151</v>
      </c>
      <c r="C122" s="11" t="s">
        <v>104</v>
      </c>
      <c r="D122" s="11" t="s">
        <v>63</v>
      </c>
      <c r="E122" s="11" t="s">
        <v>150</v>
      </c>
      <c r="F122" s="11"/>
      <c r="G122" s="13">
        <f>G123</f>
        <v>1659.17021</v>
      </c>
      <c r="H122" s="13">
        <f>H123</f>
        <v>400</v>
      </c>
      <c r="I122" s="44">
        <f t="shared" si="3"/>
        <v>24.10843671066153</v>
      </c>
    </row>
    <row r="123" spans="1:9" ht="42">
      <c r="A123" s="8" t="s">
        <v>206</v>
      </c>
      <c r="B123" s="12" t="s">
        <v>86</v>
      </c>
      <c r="C123" s="11" t="s">
        <v>104</v>
      </c>
      <c r="D123" s="11" t="s">
        <v>63</v>
      </c>
      <c r="E123" s="11" t="s">
        <v>150</v>
      </c>
      <c r="F123" s="11" t="s">
        <v>249</v>
      </c>
      <c r="G123" s="13">
        <f>G124</f>
        <v>1659.17021</v>
      </c>
      <c r="H123" s="13">
        <f>H124</f>
        <v>400</v>
      </c>
      <c r="I123" s="44">
        <f t="shared" si="3"/>
        <v>24.10843671066153</v>
      </c>
    </row>
    <row r="124" spans="1:9" ht="33.75">
      <c r="A124" s="11" t="s">
        <v>212</v>
      </c>
      <c r="B124" s="15" t="s">
        <v>86</v>
      </c>
      <c r="C124" s="14" t="s">
        <v>104</v>
      </c>
      <c r="D124" s="14" t="s">
        <v>63</v>
      </c>
      <c r="E124" s="14" t="s">
        <v>150</v>
      </c>
      <c r="F124" s="14" t="s">
        <v>248</v>
      </c>
      <c r="G124" s="16">
        <v>1659.17021</v>
      </c>
      <c r="H124" s="44">
        <v>400</v>
      </c>
      <c r="I124" s="44">
        <f t="shared" si="3"/>
        <v>24.10843671066153</v>
      </c>
    </row>
    <row r="125" spans="1:9" ht="31.5">
      <c r="A125" s="11" t="s">
        <v>213</v>
      </c>
      <c r="B125" s="12" t="s">
        <v>156</v>
      </c>
      <c r="C125" s="11" t="s">
        <v>104</v>
      </c>
      <c r="D125" s="11" t="s">
        <v>63</v>
      </c>
      <c r="E125" s="11" t="s">
        <v>155</v>
      </c>
      <c r="F125" s="11"/>
      <c r="G125" s="13">
        <f>G126</f>
        <v>2193.635</v>
      </c>
      <c r="H125" s="13">
        <f>H126</f>
        <v>2193.635</v>
      </c>
      <c r="I125" s="44">
        <f t="shared" si="3"/>
        <v>100</v>
      </c>
    </row>
    <row r="126" spans="1:9" ht="42">
      <c r="A126" s="8" t="s">
        <v>215</v>
      </c>
      <c r="B126" s="12" t="s">
        <v>86</v>
      </c>
      <c r="C126" s="11" t="s">
        <v>104</v>
      </c>
      <c r="D126" s="11" t="s">
        <v>63</v>
      </c>
      <c r="E126" s="11" t="s">
        <v>155</v>
      </c>
      <c r="F126" s="11" t="s">
        <v>249</v>
      </c>
      <c r="G126" s="13">
        <f>G127</f>
        <v>2193.635</v>
      </c>
      <c r="H126" s="13">
        <f>H127</f>
        <v>2193.635</v>
      </c>
      <c r="I126" s="44">
        <f t="shared" si="3"/>
        <v>100</v>
      </c>
    </row>
    <row r="127" spans="1:9" ht="33.75">
      <c r="A127" s="11" t="s">
        <v>216</v>
      </c>
      <c r="B127" s="15" t="s">
        <v>86</v>
      </c>
      <c r="C127" s="14" t="s">
        <v>104</v>
      </c>
      <c r="D127" s="14" t="s">
        <v>63</v>
      </c>
      <c r="E127" s="14" t="s">
        <v>155</v>
      </c>
      <c r="F127" s="14" t="s">
        <v>248</v>
      </c>
      <c r="G127" s="16">
        <v>2193.635</v>
      </c>
      <c r="H127" s="16">
        <v>2193.635</v>
      </c>
      <c r="I127" s="44">
        <f t="shared" si="3"/>
        <v>100</v>
      </c>
    </row>
    <row r="128" spans="1:9" ht="73.5">
      <c r="A128" s="11" t="s">
        <v>217</v>
      </c>
      <c r="B128" s="12" t="s">
        <v>161</v>
      </c>
      <c r="C128" s="11" t="s">
        <v>104</v>
      </c>
      <c r="D128" s="11" t="s">
        <v>63</v>
      </c>
      <c r="E128" s="11" t="s">
        <v>160</v>
      </c>
      <c r="F128" s="11"/>
      <c r="G128" s="13">
        <f>G129</f>
        <v>172</v>
      </c>
      <c r="H128" s="13">
        <f>H129</f>
        <v>56.20883</v>
      </c>
      <c r="I128" s="44">
        <f t="shared" si="3"/>
        <v>32.6795523255814</v>
      </c>
    </row>
    <row r="129" spans="1:9" ht="31.5">
      <c r="A129" s="8" t="s">
        <v>220</v>
      </c>
      <c r="B129" s="12" t="s">
        <v>42</v>
      </c>
      <c r="C129" s="11" t="s">
        <v>104</v>
      </c>
      <c r="D129" s="11" t="s">
        <v>63</v>
      </c>
      <c r="E129" s="11" t="s">
        <v>160</v>
      </c>
      <c r="F129" s="11" t="s">
        <v>41</v>
      </c>
      <c r="G129" s="13">
        <f>G130</f>
        <v>172</v>
      </c>
      <c r="H129" s="13">
        <f>H130</f>
        <v>56.20883</v>
      </c>
      <c r="I129" s="44">
        <f t="shared" si="3"/>
        <v>32.6795523255814</v>
      </c>
    </row>
    <row r="130" spans="1:9" ht="33.75">
      <c r="A130" s="11" t="s">
        <v>210</v>
      </c>
      <c r="B130" s="29" t="s">
        <v>42</v>
      </c>
      <c r="C130" s="22" t="s">
        <v>104</v>
      </c>
      <c r="D130" s="22" t="s">
        <v>63</v>
      </c>
      <c r="E130" s="22" t="s">
        <v>160</v>
      </c>
      <c r="F130" s="22" t="s">
        <v>41</v>
      </c>
      <c r="G130" s="23">
        <v>172</v>
      </c>
      <c r="H130" s="53">
        <v>56.20883</v>
      </c>
      <c r="I130" s="53">
        <f t="shared" si="3"/>
        <v>32.6795523255814</v>
      </c>
    </row>
    <row r="131" spans="1:9" ht="73.5">
      <c r="A131" s="11" t="s">
        <v>221</v>
      </c>
      <c r="B131" s="57" t="s">
        <v>378</v>
      </c>
      <c r="C131" s="11" t="s">
        <v>266</v>
      </c>
      <c r="D131" s="11" t="s">
        <v>63</v>
      </c>
      <c r="E131" s="11" t="s">
        <v>379</v>
      </c>
      <c r="F131" s="11"/>
      <c r="G131" s="13">
        <f>G132</f>
        <v>4604.094</v>
      </c>
      <c r="H131" s="13">
        <f>H132</f>
        <v>0</v>
      </c>
      <c r="I131" s="53">
        <f t="shared" si="3"/>
        <v>0</v>
      </c>
    </row>
    <row r="132" spans="1:9" ht="31.5">
      <c r="A132" s="8" t="s">
        <v>25</v>
      </c>
      <c r="B132" s="12" t="s">
        <v>42</v>
      </c>
      <c r="C132" s="11" t="s">
        <v>266</v>
      </c>
      <c r="D132" s="11" t="s">
        <v>63</v>
      </c>
      <c r="E132" s="11" t="s">
        <v>379</v>
      </c>
      <c r="F132" s="11" t="s">
        <v>41</v>
      </c>
      <c r="G132" s="13">
        <f>G133</f>
        <v>4604.094</v>
      </c>
      <c r="H132" s="13">
        <f>H133</f>
        <v>0</v>
      </c>
      <c r="I132" s="53">
        <f t="shared" si="3"/>
        <v>0</v>
      </c>
    </row>
    <row r="133" spans="1:9" ht="33.75">
      <c r="A133" s="11" t="s">
        <v>35</v>
      </c>
      <c r="B133" s="29" t="s">
        <v>42</v>
      </c>
      <c r="C133" s="27" t="s">
        <v>266</v>
      </c>
      <c r="D133" s="27" t="s">
        <v>63</v>
      </c>
      <c r="E133" s="27" t="s">
        <v>379</v>
      </c>
      <c r="F133" s="22" t="s">
        <v>41</v>
      </c>
      <c r="G133" s="24">
        <v>4604.094</v>
      </c>
      <c r="H133" s="44">
        <v>0</v>
      </c>
      <c r="I133" s="53">
        <f t="shared" si="3"/>
        <v>0</v>
      </c>
    </row>
    <row r="134" spans="1:9" ht="12.75">
      <c r="A134" s="11" t="s">
        <v>222</v>
      </c>
      <c r="B134" s="12" t="s">
        <v>166</v>
      </c>
      <c r="C134" s="11" t="s">
        <v>165</v>
      </c>
      <c r="D134" s="11"/>
      <c r="E134" s="11"/>
      <c r="F134" s="11"/>
      <c r="G134" s="13">
        <f>G135</f>
        <v>444.59800000000007</v>
      </c>
      <c r="H134" s="13">
        <f>H135</f>
        <v>304.421</v>
      </c>
      <c r="I134" s="44">
        <f t="shared" si="3"/>
        <v>68.47106824592102</v>
      </c>
    </row>
    <row r="135" spans="1:9" ht="12.75">
      <c r="A135" s="8" t="s">
        <v>223</v>
      </c>
      <c r="B135" s="12" t="s">
        <v>168</v>
      </c>
      <c r="C135" s="11" t="s">
        <v>165</v>
      </c>
      <c r="D135" s="11" t="s">
        <v>165</v>
      </c>
      <c r="E135" s="11"/>
      <c r="F135" s="11"/>
      <c r="G135" s="13">
        <f>G139+G144+G147+G150+G153+G142+G136</f>
        <v>444.59800000000007</v>
      </c>
      <c r="H135" s="13">
        <f>H139+H144+H147+H150+H153+H142+H136</f>
        <v>304.421</v>
      </c>
      <c r="I135" s="44">
        <f t="shared" si="3"/>
        <v>68.47106824592102</v>
      </c>
    </row>
    <row r="136" spans="1:9" ht="31.5">
      <c r="A136" s="11" t="s">
        <v>224</v>
      </c>
      <c r="B136" s="12" t="s">
        <v>373</v>
      </c>
      <c r="C136" s="11" t="s">
        <v>165</v>
      </c>
      <c r="D136" s="11" t="s">
        <v>165</v>
      </c>
      <c r="E136" s="27" t="s">
        <v>372</v>
      </c>
      <c r="F136" s="11"/>
      <c r="G136" s="13">
        <f>G137</f>
        <v>97.297</v>
      </c>
      <c r="H136" s="13">
        <f>H137</f>
        <v>0</v>
      </c>
      <c r="I136" s="44">
        <f t="shared" si="3"/>
        <v>0</v>
      </c>
    </row>
    <row r="137" spans="1:9" ht="31.5">
      <c r="A137" s="11" t="s">
        <v>225</v>
      </c>
      <c r="B137" s="12" t="s">
        <v>42</v>
      </c>
      <c r="C137" s="11" t="s">
        <v>165</v>
      </c>
      <c r="D137" s="11" t="s">
        <v>165</v>
      </c>
      <c r="E137" s="27" t="s">
        <v>372</v>
      </c>
      <c r="F137" s="11" t="s">
        <v>41</v>
      </c>
      <c r="G137" s="13">
        <f>G138</f>
        <v>97.297</v>
      </c>
      <c r="H137" s="13">
        <f>H138</f>
        <v>0</v>
      </c>
      <c r="I137" s="44">
        <f t="shared" si="3"/>
        <v>0</v>
      </c>
    </row>
    <row r="138" spans="1:9" ht="33.75">
      <c r="A138" s="8" t="s">
        <v>227</v>
      </c>
      <c r="B138" s="29" t="s">
        <v>42</v>
      </c>
      <c r="C138" s="22" t="s">
        <v>165</v>
      </c>
      <c r="D138" s="22" t="s">
        <v>165</v>
      </c>
      <c r="E138" s="27" t="s">
        <v>372</v>
      </c>
      <c r="F138" s="14" t="s">
        <v>41</v>
      </c>
      <c r="G138" s="24">
        <v>97.297</v>
      </c>
      <c r="H138" s="13">
        <v>0</v>
      </c>
      <c r="I138" s="44">
        <f t="shared" si="3"/>
        <v>0</v>
      </c>
    </row>
    <row r="139" spans="1:9" ht="31.5">
      <c r="A139" s="11" t="s">
        <v>229</v>
      </c>
      <c r="B139" s="12" t="s">
        <v>171</v>
      </c>
      <c r="C139" s="11" t="s">
        <v>165</v>
      </c>
      <c r="D139" s="11" t="s">
        <v>165</v>
      </c>
      <c r="E139" s="11" t="s">
        <v>170</v>
      </c>
      <c r="F139" s="11"/>
      <c r="G139" s="13">
        <f>G140</f>
        <v>54.8</v>
      </c>
      <c r="H139" s="13">
        <f>H140</f>
        <v>17.4</v>
      </c>
      <c r="I139" s="44">
        <f t="shared" si="3"/>
        <v>31.751824817518248</v>
      </c>
    </row>
    <row r="140" spans="1:9" ht="31.5">
      <c r="A140" s="11" t="s">
        <v>27</v>
      </c>
      <c r="B140" s="12" t="s">
        <v>42</v>
      </c>
      <c r="C140" s="11" t="s">
        <v>165</v>
      </c>
      <c r="D140" s="11" t="s">
        <v>165</v>
      </c>
      <c r="E140" s="11" t="s">
        <v>170</v>
      </c>
      <c r="F140" s="11" t="s">
        <v>41</v>
      </c>
      <c r="G140" s="13">
        <f>G141</f>
        <v>54.8</v>
      </c>
      <c r="H140" s="13">
        <f>H141</f>
        <v>17.4</v>
      </c>
      <c r="I140" s="44">
        <f t="shared" si="3"/>
        <v>31.751824817518248</v>
      </c>
    </row>
    <row r="141" spans="1:9" ht="33.75">
      <c r="A141" s="8" t="s">
        <v>230</v>
      </c>
      <c r="B141" s="29" t="s">
        <v>42</v>
      </c>
      <c r="C141" s="22" t="s">
        <v>165</v>
      </c>
      <c r="D141" s="22" t="s">
        <v>165</v>
      </c>
      <c r="E141" s="22" t="s">
        <v>170</v>
      </c>
      <c r="F141" s="22" t="s">
        <v>41</v>
      </c>
      <c r="G141" s="23">
        <v>54.8</v>
      </c>
      <c r="H141" s="23">
        <v>17.4</v>
      </c>
      <c r="I141" s="44">
        <f t="shared" si="3"/>
        <v>31.751824817518248</v>
      </c>
    </row>
    <row r="142" spans="1:9" ht="45">
      <c r="A142" s="11" t="s">
        <v>231</v>
      </c>
      <c r="B142" s="32" t="s">
        <v>291</v>
      </c>
      <c r="C142" s="31" t="s">
        <v>165</v>
      </c>
      <c r="D142" s="31" t="s">
        <v>165</v>
      </c>
      <c r="E142" s="31" t="s">
        <v>190</v>
      </c>
      <c r="F142" s="31" t="s">
        <v>41</v>
      </c>
      <c r="G142" s="25">
        <v>5.48</v>
      </c>
      <c r="H142" s="25">
        <v>0</v>
      </c>
      <c r="I142" s="44">
        <f t="shared" si="3"/>
        <v>0</v>
      </c>
    </row>
    <row r="143" spans="1:9" ht="33.75">
      <c r="A143" s="11" t="s">
        <v>232</v>
      </c>
      <c r="B143" s="29" t="s">
        <v>42</v>
      </c>
      <c r="C143" s="22" t="s">
        <v>165</v>
      </c>
      <c r="D143" s="22" t="s">
        <v>165</v>
      </c>
      <c r="E143" s="27" t="s">
        <v>190</v>
      </c>
      <c r="F143" s="27" t="s">
        <v>41</v>
      </c>
      <c r="G143" s="24">
        <v>5.48</v>
      </c>
      <c r="H143" s="24">
        <v>0</v>
      </c>
      <c r="I143" s="44">
        <f t="shared" si="3"/>
        <v>0</v>
      </c>
    </row>
    <row r="144" spans="1:9" ht="52.5">
      <c r="A144" s="8" t="s">
        <v>233</v>
      </c>
      <c r="B144" s="12" t="s">
        <v>176</v>
      </c>
      <c r="C144" s="11" t="s">
        <v>165</v>
      </c>
      <c r="D144" s="11" t="s">
        <v>165</v>
      </c>
      <c r="E144" s="35" t="s">
        <v>175</v>
      </c>
      <c r="F144" s="35"/>
      <c r="G144" s="36">
        <f>G145</f>
        <v>0</v>
      </c>
      <c r="H144" s="44">
        <v>0</v>
      </c>
      <c r="I144" s="44" t="e">
        <f t="shared" si="3"/>
        <v>#DIV/0!</v>
      </c>
    </row>
    <row r="145" spans="1:9" ht="31.5">
      <c r="A145" s="11" t="s">
        <v>234</v>
      </c>
      <c r="B145" s="12" t="s">
        <v>42</v>
      </c>
      <c r="C145" s="11" t="s">
        <v>165</v>
      </c>
      <c r="D145" s="11" t="s">
        <v>165</v>
      </c>
      <c r="E145" s="11" t="s">
        <v>175</v>
      </c>
      <c r="F145" s="11" t="s">
        <v>41</v>
      </c>
      <c r="G145" s="13">
        <f>G146</f>
        <v>0</v>
      </c>
      <c r="H145" s="44">
        <v>0</v>
      </c>
      <c r="I145" s="44" t="e">
        <f t="shared" si="3"/>
        <v>#DIV/0!</v>
      </c>
    </row>
    <row r="146" spans="1:9" ht="33.75">
      <c r="A146" s="11" t="s">
        <v>235</v>
      </c>
      <c r="B146" s="15" t="s">
        <v>42</v>
      </c>
      <c r="C146" s="14" t="s">
        <v>165</v>
      </c>
      <c r="D146" s="14" t="s">
        <v>165</v>
      </c>
      <c r="E146" s="14" t="s">
        <v>175</v>
      </c>
      <c r="F146" s="14" t="s">
        <v>41</v>
      </c>
      <c r="G146" s="16">
        <v>0</v>
      </c>
      <c r="H146" s="44">
        <v>0</v>
      </c>
      <c r="I146" s="44" t="e">
        <f t="shared" si="3"/>
        <v>#DIV/0!</v>
      </c>
    </row>
    <row r="147" spans="1:9" ht="84">
      <c r="A147" s="8" t="s">
        <v>236</v>
      </c>
      <c r="B147" s="17" t="s">
        <v>181</v>
      </c>
      <c r="C147" s="11" t="s">
        <v>165</v>
      </c>
      <c r="D147" s="11" t="s">
        <v>165</v>
      </c>
      <c r="E147" s="11" t="s">
        <v>180</v>
      </c>
      <c r="F147" s="11"/>
      <c r="G147" s="13">
        <f>G148</f>
        <v>5</v>
      </c>
      <c r="H147" s="13">
        <f>H148</f>
        <v>5</v>
      </c>
      <c r="I147" s="44">
        <f aca="true" t="shared" si="4" ref="I147:I219">H147/G147*100</f>
        <v>100</v>
      </c>
    </row>
    <row r="148" spans="1:9" ht="31.5">
      <c r="A148" s="11" t="s">
        <v>237</v>
      </c>
      <c r="B148" s="12" t="s">
        <v>42</v>
      </c>
      <c r="C148" s="11" t="s">
        <v>165</v>
      </c>
      <c r="D148" s="11" t="s">
        <v>165</v>
      </c>
      <c r="E148" s="11" t="s">
        <v>180</v>
      </c>
      <c r="F148" s="11" t="s">
        <v>41</v>
      </c>
      <c r="G148" s="13">
        <f>G149</f>
        <v>5</v>
      </c>
      <c r="H148" s="13">
        <f>H149</f>
        <v>5</v>
      </c>
      <c r="I148" s="44">
        <f t="shared" si="4"/>
        <v>100</v>
      </c>
    </row>
    <row r="149" spans="1:9" ht="33.75">
      <c r="A149" s="11" t="s">
        <v>239</v>
      </c>
      <c r="B149" s="15" t="s">
        <v>42</v>
      </c>
      <c r="C149" s="14" t="s">
        <v>165</v>
      </c>
      <c r="D149" s="14" t="s">
        <v>165</v>
      </c>
      <c r="E149" s="14" t="s">
        <v>180</v>
      </c>
      <c r="F149" s="14" t="s">
        <v>41</v>
      </c>
      <c r="G149" s="16">
        <v>5</v>
      </c>
      <c r="H149" s="44">
        <v>5</v>
      </c>
      <c r="I149" s="44">
        <f t="shared" si="4"/>
        <v>100</v>
      </c>
    </row>
    <row r="150" spans="1:9" ht="21">
      <c r="A150" s="8" t="s">
        <v>242</v>
      </c>
      <c r="B150" s="12" t="s">
        <v>186</v>
      </c>
      <c r="C150" s="11" t="s">
        <v>165</v>
      </c>
      <c r="D150" s="11" t="s">
        <v>165</v>
      </c>
      <c r="E150" s="11" t="s">
        <v>185</v>
      </c>
      <c r="F150" s="11"/>
      <c r="G150" s="13">
        <f>G151</f>
        <v>282.021</v>
      </c>
      <c r="H150" s="13">
        <f>H151</f>
        <v>282.021</v>
      </c>
      <c r="I150" s="44">
        <f t="shared" si="4"/>
        <v>100</v>
      </c>
    </row>
    <row r="151" spans="1:9" ht="31.5">
      <c r="A151" s="11" t="s">
        <v>243</v>
      </c>
      <c r="B151" s="12" t="s">
        <v>42</v>
      </c>
      <c r="C151" s="11" t="s">
        <v>165</v>
      </c>
      <c r="D151" s="11" t="s">
        <v>165</v>
      </c>
      <c r="E151" s="11" t="s">
        <v>185</v>
      </c>
      <c r="F151" s="11" t="s">
        <v>41</v>
      </c>
      <c r="G151" s="13">
        <f>G152</f>
        <v>282.021</v>
      </c>
      <c r="H151" s="13">
        <f>H152</f>
        <v>282.021</v>
      </c>
      <c r="I151" s="44">
        <f t="shared" si="4"/>
        <v>100</v>
      </c>
    </row>
    <row r="152" spans="1:9" ht="33.75">
      <c r="A152" s="11" t="s">
        <v>244</v>
      </c>
      <c r="B152" s="15" t="s">
        <v>42</v>
      </c>
      <c r="C152" s="14" t="s">
        <v>165</v>
      </c>
      <c r="D152" s="14" t="s">
        <v>165</v>
      </c>
      <c r="E152" s="14" t="s">
        <v>185</v>
      </c>
      <c r="F152" s="14" t="s">
        <v>41</v>
      </c>
      <c r="G152" s="16">
        <v>282.021</v>
      </c>
      <c r="H152" s="16">
        <v>282.021</v>
      </c>
      <c r="I152" s="44">
        <f t="shared" si="4"/>
        <v>100</v>
      </c>
    </row>
    <row r="153" spans="1:9" ht="52.5">
      <c r="A153" s="8" t="s">
        <v>271</v>
      </c>
      <c r="B153" s="12" t="s">
        <v>191</v>
      </c>
      <c r="C153" s="11" t="s">
        <v>165</v>
      </c>
      <c r="D153" s="11" t="s">
        <v>165</v>
      </c>
      <c r="E153" s="11" t="s">
        <v>190</v>
      </c>
      <c r="F153" s="11"/>
      <c r="G153" s="13">
        <f>G154</f>
        <v>0</v>
      </c>
      <c r="H153" s="13">
        <f>H154</f>
        <v>0</v>
      </c>
      <c r="I153" s="44" t="e">
        <f t="shared" si="4"/>
        <v>#DIV/0!</v>
      </c>
    </row>
    <row r="154" spans="1:9" ht="31.5">
      <c r="A154" s="11" t="s">
        <v>272</v>
      </c>
      <c r="B154" s="12" t="s">
        <v>42</v>
      </c>
      <c r="C154" s="11" t="s">
        <v>165</v>
      </c>
      <c r="D154" s="11" t="s">
        <v>165</v>
      </c>
      <c r="E154" s="11" t="s">
        <v>190</v>
      </c>
      <c r="F154" s="11" t="s">
        <v>41</v>
      </c>
      <c r="G154" s="13">
        <f>G155</f>
        <v>0</v>
      </c>
      <c r="H154" s="13">
        <f>H155</f>
        <v>0</v>
      </c>
      <c r="I154" s="44" t="e">
        <f t="shared" si="4"/>
        <v>#DIV/0!</v>
      </c>
    </row>
    <row r="155" spans="1:9" ht="33.75">
      <c r="A155" s="11" t="s">
        <v>273</v>
      </c>
      <c r="B155" s="15" t="s">
        <v>42</v>
      </c>
      <c r="C155" s="14" t="s">
        <v>165</v>
      </c>
      <c r="D155" s="14" t="s">
        <v>165</v>
      </c>
      <c r="E155" s="14" t="s">
        <v>190</v>
      </c>
      <c r="F155" s="14" t="s">
        <v>41</v>
      </c>
      <c r="G155" s="16">
        <v>0</v>
      </c>
      <c r="H155" s="16">
        <v>0</v>
      </c>
      <c r="I155" s="44" t="e">
        <f t="shared" si="4"/>
        <v>#DIV/0!</v>
      </c>
    </row>
    <row r="156" spans="1:9" ht="12.75">
      <c r="A156" s="8" t="s">
        <v>274</v>
      </c>
      <c r="B156" s="12" t="s">
        <v>195</v>
      </c>
      <c r="C156" s="11" t="s">
        <v>79</v>
      </c>
      <c r="D156" s="11"/>
      <c r="E156" s="11"/>
      <c r="F156" s="11"/>
      <c r="G156" s="13">
        <f>G157+G177</f>
        <v>9727.62154</v>
      </c>
      <c r="H156" s="13">
        <f>H157+H177</f>
        <v>7349.427540000001</v>
      </c>
      <c r="I156" s="44">
        <f t="shared" si="4"/>
        <v>75.55215331701731</v>
      </c>
    </row>
    <row r="157" spans="1:9" ht="12.75">
      <c r="A157" s="11" t="s">
        <v>275</v>
      </c>
      <c r="B157" s="12" t="s">
        <v>197</v>
      </c>
      <c r="C157" s="11" t="s">
        <v>79</v>
      </c>
      <c r="D157" s="11" t="s">
        <v>19</v>
      </c>
      <c r="E157" s="11"/>
      <c r="F157" s="11"/>
      <c r="G157" s="13">
        <f>G158+G188</f>
        <v>9727.62154</v>
      </c>
      <c r="H157" s="13">
        <f>H158+H188</f>
        <v>7349.427540000001</v>
      </c>
      <c r="I157" s="44">
        <f t="shared" si="4"/>
        <v>75.55215331701731</v>
      </c>
    </row>
    <row r="158" spans="1:9" ht="105">
      <c r="A158" s="11" t="s">
        <v>276</v>
      </c>
      <c r="B158" s="17" t="s">
        <v>200</v>
      </c>
      <c r="C158" s="11" t="s">
        <v>79</v>
      </c>
      <c r="D158" s="11" t="s">
        <v>19</v>
      </c>
      <c r="E158" s="11" t="s">
        <v>199</v>
      </c>
      <c r="F158" s="11"/>
      <c r="G158" s="13">
        <f>G159+G161+G163+G165+G172+G186+G167+G180+G183</f>
        <v>3364.28849</v>
      </c>
      <c r="H158" s="13">
        <f>H159+H161+H163+H165+H172+H186+H167+H180+H183</f>
        <v>2407.12909</v>
      </c>
      <c r="I158" s="44">
        <f t="shared" si="4"/>
        <v>71.54942559637625</v>
      </c>
    </row>
    <row r="159" spans="1:9" ht="31.5">
      <c r="A159" s="8" t="s">
        <v>277</v>
      </c>
      <c r="B159" s="12" t="s">
        <v>203</v>
      </c>
      <c r="C159" s="11" t="s">
        <v>79</v>
      </c>
      <c r="D159" s="11" t="s">
        <v>19</v>
      </c>
      <c r="E159" s="11" t="s">
        <v>199</v>
      </c>
      <c r="F159" s="11" t="s">
        <v>202</v>
      </c>
      <c r="G159" s="13">
        <f>G160</f>
        <v>1284.34898</v>
      </c>
      <c r="H159" s="13">
        <f>H160</f>
        <v>1284.34898</v>
      </c>
      <c r="I159" s="44">
        <f t="shared" si="4"/>
        <v>100</v>
      </c>
    </row>
    <row r="160" spans="1:9" ht="22.5">
      <c r="A160" s="11" t="s">
        <v>278</v>
      </c>
      <c r="B160" s="15" t="s">
        <v>203</v>
      </c>
      <c r="C160" s="14" t="s">
        <v>79</v>
      </c>
      <c r="D160" s="14" t="s">
        <v>19</v>
      </c>
      <c r="E160" s="14" t="s">
        <v>199</v>
      </c>
      <c r="F160" s="14" t="s">
        <v>202</v>
      </c>
      <c r="G160" s="44">
        <v>1284.34898</v>
      </c>
      <c r="H160" s="44">
        <v>1284.34898</v>
      </c>
      <c r="I160" s="44">
        <f t="shared" si="4"/>
        <v>100</v>
      </c>
    </row>
    <row r="161" spans="1:9" ht="31.5">
      <c r="A161" s="11" t="s">
        <v>279</v>
      </c>
      <c r="B161" s="12" t="s">
        <v>207</v>
      </c>
      <c r="C161" s="11" t="s">
        <v>79</v>
      </c>
      <c r="D161" s="11" t="s">
        <v>19</v>
      </c>
      <c r="E161" s="11" t="s">
        <v>199</v>
      </c>
      <c r="F161" s="11" t="s">
        <v>206</v>
      </c>
      <c r="G161" s="13">
        <f>G162</f>
        <v>65.29765</v>
      </c>
      <c r="H161" s="13">
        <f>H162</f>
        <v>65.29765</v>
      </c>
      <c r="I161" s="44">
        <f t="shared" si="4"/>
        <v>100</v>
      </c>
    </row>
    <row r="162" spans="1:9" ht="22.5">
      <c r="A162" s="8" t="s">
        <v>280</v>
      </c>
      <c r="B162" s="15" t="s">
        <v>207</v>
      </c>
      <c r="C162" s="14" t="s">
        <v>79</v>
      </c>
      <c r="D162" s="14" t="s">
        <v>19</v>
      </c>
      <c r="E162" s="14" t="s">
        <v>199</v>
      </c>
      <c r="F162" s="14" t="s">
        <v>206</v>
      </c>
      <c r="G162" s="44">
        <v>65.29765</v>
      </c>
      <c r="H162" s="44">
        <v>65.29765</v>
      </c>
      <c r="I162" s="44">
        <f t="shared" si="4"/>
        <v>100</v>
      </c>
    </row>
    <row r="163" spans="1:9" ht="42">
      <c r="A163" s="11" t="s">
        <v>281</v>
      </c>
      <c r="B163" s="12" t="s">
        <v>211</v>
      </c>
      <c r="C163" s="11" t="s">
        <v>79</v>
      </c>
      <c r="D163" s="11" t="s">
        <v>19</v>
      </c>
      <c r="E163" s="11" t="s">
        <v>199</v>
      </c>
      <c r="F163" s="11" t="s">
        <v>210</v>
      </c>
      <c r="G163" s="13">
        <f>G164</f>
        <v>387.426</v>
      </c>
      <c r="H163" s="13">
        <f>H164</f>
        <v>387.426</v>
      </c>
      <c r="I163" s="44">
        <f t="shared" si="4"/>
        <v>100</v>
      </c>
    </row>
    <row r="164" spans="1:9" ht="45">
      <c r="A164" s="11" t="s">
        <v>282</v>
      </c>
      <c r="B164" s="15" t="s">
        <v>211</v>
      </c>
      <c r="C164" s="14" t="s">
        <v>79</v>
      </c>
      <c r="D164" s="14" t="s">
        <v>19</v>
      </c>
      <c r="E164" s="14" t="s">
        <v>199</v>
      </c>
      <c r="F164" s="14" t="s">
        <v>210</v>
      </c>
      <c r="G164" s="44">
        <v>387.426</v>
      </c>
      <c r="H164" s="44">
        <v>387.426</v>
      </c>
      <c r="I164" s="44">
        <f t="shared" si="4"/>
        <v>100</v>
      </c>
    </row>
    <row r="165" spans="1:9" ht="31.5">
      <c r="A165" s="8" t="s">
        <v>283</v>
      </c>
      <c r="B165" s="12" t="s">
        <v>42</v>
      </c>
      <c r="C165" s="11" t="s">
        <v>79</v>
      </c>
      <c r="D165" s="11" t="s">
        <v>19</v>
      </c>
      <c r="E165" s="11" t="s">
        <v>199</v>
      </c>
      <c r="F165" s="11" t="s">
        <v>41</v>
      </c>
      <c r="G165" s="13">
        <f>G166</f>
        <v>526.21766</v>
      </c>
      <c r="H165" s="13">
        <f>H166</f>
        <v>526.21766</v>
      </c>
      <c r="I165" s="44">
        <f t="shared" si="4"/>
        <v>100</v>
      </c>
    </row>
    <row r="166" spans="1:9" ht="33.75">
      <c r="A166" s="11" t="s">
        <v>284</v>
      </c>
      <c r="B166" s="29" t="s">
        <v>42</v>
      </c>
      <c r="C166" s="22" t="s">
        <v>79</v>
      </c>
      <c r="D166" s="22" t="s">
        <v>19</v>
      </c>
      <c r="E166" s="22" t="s">
        <v>199</v>
      </c>
      <c r="F166" s="22" t="s">
        <v>41</v>
      </c>
      <c r="G166" s="44">
        <v>526.21766</v>
      </c>
      <c r="H166" s="44">
        <v>526.21766</v>
      </c>
      <c r="I166" s="44">
        <f t="shared" si="4"/>
        <v>100</v>
      </c>
    </row>
    <row r="167" spans="1:9" ht="56.25">
      <c r="A167" s="11" t="s">
        <v>285</v>
      </c>
      <c r="B167" s="32" t="s">
        <v>325</v>
      </c>
      <c r="C167" s="11" t="s">
        <v>79</v>
      </c>
      <c r="D167" s="11" t="s">
        <v>19</v>
      </c>
      <c r="E167" s="11" t="s">
        <v>334</v>
      </c>
      <c r="F167" s="27"/>
      <c r="G167" s="25">
        <f>G169+G171</f>
        <v>56</v>
      </c>
      <c r="H167" s="25">
        <f>H169+H171</f>
        <v>56</v>
      </c>
      <c r="I167" s="44">
        <f t="shared" si="4"/>
        <v>100</v>
      </c>
    </row>
    <row r="168" spans="1:9" ht="31.5">
      <c r="A168" s="8" t="s">
        <v>286</v>
      </c>
      <c r="B168" s="12" t="s">
        <v>203</v>
      </c>
      <c r="C168" s="11" t="s">
        <v>79</v>
      </c>
      <c r="D168" s="11" t="s">
        <v>19</v>
      </c>
      <c r="E168" s="11" t="s">
        <v>334</v>
      </c>
      <c r="F168" s="11" t="s">
        <v>202</v>
      </c>
      <c r="G168" s="25">
        <f>G169</f>
        <v>43.011</v>
      </c>
      <c r="H168" s="25">
        <f>H169</f>
        <v>43.011</v>
      </c>
      <c r="I168" s="44">
        <f t="shared" si="4"/>
        <v>100</v>
      </c>
    </row>
    <row r="169" spans="1:9" ht="22.5">
      <c r="A169" s="11" t="s">
        <v>287</v>
      </c>
      <c r="B169" s="28" t="s">
        <v>203</v>
      </c>
      <c r="C169" s="27" t="s">
        <v>79</v>
      </c>
      <c r="D169" s="27" t="s">
        <v>19</v>
      </c>
      <c r="E169" s="11" t="s">
        <v>334</v>
      </c>
      <c r="F169" s="27" t="s">
        <v>202</v>
      </c>
      <c r="G169" s="24">
        <v>43.011</v>
      </c>
      <c r="H169" s="24">
        <v>43.011</v>
      </c>
      <c r="I169" s="44">
        <f t="shared" si="4"/>
        <v>100</v>
      </c>
    </row>
    <row r="170" spans="1:9" ht="42">
      <c r="A170" s="11" t="s">
        <v>288</v>
      </c>
      <c r="B170" s="12" t="s">
        <v>211</v>
      </c>
      <c r="C170" s="11" t="s">
        <v>79</v>
      </c>
      <c r="D170" s="11" t="s">
        <v>19</v>
      </c>
      <c r="E170" s="11" t="s">
        <v>334</v>
      </c>
      <c r="F170" s="11" t="s">
        <v>210</v>
      </c>
      <c r="G170" s="25">
        <f>G171</f>
        <v>12.989</v>
      </c>
      <c r="H170" s="25">
        <f>H171</f>
        <v>12.989</v>
      </c>
      <c r="I170" s="44">
        <f t="shared" si="4"/>
        <v>100</v>
      </c>
    </row>
    <row r="171" spans="1:9" ht="45">
      <c r="A171" s="8" t="s">
        <v>289</v>
      </c>
      <c r="B171" s="28" t="s">
        <v>211</v>
      </c>
      <c r="C171" s="27" t="s">
        <v>79</v>
      </c>
      <c r="D171" s="27" t="s">
        <v>19</v>
      </c>
      <c r="E171" s="11" t="s">
        <v>334</v>
      </c>
      <c r="F171" s="27" t="s">
        <v>210</v>
      </c>
      <c r="G171" s="24">
        <v>12.989</v>
      </c>
      <c r="H171" s="24">
        <v>12.989</v>
      </c>
      <c r="I171" s="44">
        <f t="shared" si="4"/>
        <v>100</v>
      </c>
    </row>
    <row r="172" spans="1:9" ht="56.25">
      <c r="A172" s="11" t="s">
        <v>290</v>
      </c>
      <c r="B172" s="32" t="s">
        <v>307</v>
      </c>
      <c r="C172" s="31" t="s">
        <v>79</v>
      </c>
      <c r="D172" s="31" t="s">
        <v>19</v>
      </c>
      <c r="E172" s="31"/>
      <c r="F172" s="31"/>
      <c r="G172" s="25">
        <f>G173+G175</f>
        <v>87.7781</v>
      </c>
      <c r="H172" s="25">
        <f>H173+H175</f>
        <v>87.7781</v>
      </c>
      <c r="I172" s="44">
        <f t="shared" si="4"/>
        <v>100</v>
      </c>
    </row>
    <row r="173" spans="1:9" ht="31.5">
      <c r="A173" s="11" t="s">
        <v>292</v>
      </c>
      <c r="B173" s="12" t="s">
        <v>203</v>
      </c>
      <c r="C173" s="11" t="s">
        <v>79</v>
      </c>
      <c r="D173" s="11" t="s">
        <v>19</v>
      </c>
      <c r="E173" s="11" t="s">
        <v>308</v>
      </c>
      <c r="F173" s="11" t="s">
        <v>202</v>
      </c>
      <c r="G173" s="49">
        <f>G174</f>
        <v>67.41873</v>
      </c>
      <c r="H173" s="49">
        <f>H174</f>
        <v>67.41873</v>
      </c>
      <c r="I173" s="44">
        <f t="shared" si="4"/>
        <v>100</v>
      </c>
    </row>
    <row r="174" spans="1:9" ht="22.5">
      <c r="A174" s="8" t="s">
        <v>293</v>
      </c>
      <c r="B174" s="15" t="s">
        <v>203</v>
      </c>
      <c r="C174" s="14" t="s">
        <v>79</v>
      </c>
      <c r="D174" s="14" t="s">
        <v>19</v>
      </c>
      <c r="E174" s="11" t="s">
        <v>308</v>
      </c>
      <c r="F174" s="14" t="s">
        <v>202</v>
      </c>
      <c r="G174" s="44">
        <v>67.41873</v>
      </c>
      <c r="H174" s="44">
        <v>67.41873</v>
      </c>
      <c r="I174" s="44">
        <f t="shared" si="4"/>
        <v>100</v>
      </c>
    </row>
    <row r="175" spans="1:9" ht="42">
      <c r="A175" s="11" t="s">
        <v>297</v>
      </c>
      <c r="B175" s="12" t="s">
        <v>211</v>
      </c>
      <c r="C175" s="11" t="s">
        <v>79</v>
      </c>
      <c r="D175" s="11" t="s">
        <v>19</v>
      </c>
      <c r="E175" s="11" t="s">
        <v>308</v>
      </c>
      <c r="F175" s="11" t="s">
        <v>210</v>
      </c>
      <c r="G175" s="49">
        <f>G176</f>
        <v>20.35937</v>
      </c>
      <c r="H175" s="49">
        <f>H176</f>
        <v>20.35937</v>
      </c>
      <c r="I175" s="44">
        <f t="shared" si="4"/>
        <v>100</v>
      </c>
    </row>
    <row r="176" spans="1:9" ht="45">
      <c r="A176" s="11" t="s">
        <v>298</v>
      </c>
      <c r="B176" s="15" t="s">
        <v>211</v>
      </c>
      <c r="C176" s="14" t="s">
        <v>79</v>
      </c>
      <c r="D176" s="14" t="s">
        <v>19</v>
      </c>
      <c r="E176" s="11" t="s">
        <v>308</v>
      </c>
      <c r="F176" s="14" t="s">
        <v>210</v>
      </c>
      <c r="G176" s="44">
        <v>20.35937</v>
      </c>
      <c r="H176" s="44">
        <v>20.35937</v>
      </c>
      <c r="I176" s="44">
        <f t="shared" si="4"/>
        <v>100</v>
      </c>
    </row>
    <row r="177" spans="1:9" ht="210">
      <c r="A177" s="8" t="s">
        <v>299</v>
      </c>
      <c r="B177" s="17" t="s">
        <v>214</v>
      </c>
      <c r="C177" s="11" t="s">
        <v>79</v>
      </c>
      <c r="D177" s="11" t="s">
        <v>19</v>
      </c>
      <c r="E177" s="11" t="s">
        <v>336</v>
      </c>
      <c r="F177" s="11"/>
      <c r="G177" s="44">
        <v>0</v>
      </c>
      <c r="H177" s="44">
        <v>0</v>
      </c>
      <c r="I177" s="44" t="e">
        <f t="shared" si="4"/>
        <v>#DIV/0!</v>
      </c>
    </row>
    <row r="178" spans="1:9" ht="31.5">
      <c r="A178" s="11" t="s">
        <v>300</v>
      </c>
      <c r="B178" s="12" t="s">
        <v>42</v>
      </c>
      <c r="C178" s="11" t="s">
        <v>79</v>
      </c>
      <c r="D178" s="11" t="s">
        <v>19</v>
      </c>
      <c r="E178" s="11" t="s">
        <v>336</v>
      </c>
      <c r="F178" s="11" t="s">
        <v>41</v>
      </c>
      <c r="G178" s="44">
        <v>0</v>
      </c>
      <c r="H178" s="44">
        <v>0</v>
      </c>
      <c r="I178" s="44" t="e">
        <f t="shared" si="4"/>
        <v>#DIV/0!</v>
      </c>
    </row>
    <row r="179" spans="1:9" ht="33.75">
      <c r="A179" s="11" t="s">
        <v>301</v>
      </c>
      <c r="B179" s="29" t="s">
        <v>42</v>
      </c>
      <c r="C179" s="22" t="s">
        <v>79</v>
      </c>
      <c r="D179" s="22" t="s">
        <v>19</v>
      </c>
      <c r="E179" s="22" t="s">
        <v>336</v>
      </c>
      <c r="F179" s="22" t="s">
        <v>41</v>
      </c>
      <c r="G179" s="44">
        <v>0</v>
      </c>
      <c r="H179" s="44">
        <v>0</v>
      </c>
      <c r="I179" s="44" t="e">
        <f t="shared" si="4"/>
        <v>#DIV/0!</v>
      </c>
    </row>
    <row r="180" spans="1:9" ht="45">
      <c r="A180" s="8" t="s">
        <v>304</v>
      </c>
      <c r="B180" s="32" t="s">
        <v>337</v>
      </c>
      <c r="C180" s="11" t="s">
        <v>79</v>
      </c>
      <c r="D180" s="11" t="s">
        <v>19</v>
      </c>
      <c r="E180" s="11" t="s">
        <v>369</v>
      </c>
      <c r="F180" s="27"/>
      <c r="G180" s="44">
        <v>0</v>
      </c>
      <c r="H180" s="44">
        <v>0</v>
      </c>
      <c r="I180" s="44" t="e">
        <f t="shared" si="4"/>
        <v>#DIV/0!</v>
      </c>
    </row>
    <row r="181" spans="1:9" ht="31.5">
      <c r="A181" s="11" t="s">
        <v>305</v>
      </c>
      <c r="B181" s="12" t="s">
        <v>42</v>
      </c>
      <c r="C181" s="11" t="s">
        <v>79</v>
      </c>
      <c r="D181" s="11" t="s">
        <v>19</v>
      </c>
      <c r="E181" s="11" t="s">
        <v>369</v>
      </c>
      <c r="F181" s="11" t="s">
        <v>41</v>
      </c>
      <c r="G181" s="44">
        <v>0</v>
      </c>
      <c r="H181" s="44">
        <v>0</v>
      </c>
      <c r="I181" s="44" t="e">
        <f t="shared" si="4"/>
        <v>#DIV/0!</v>
      </c>
    </row>
    <row r="182" spans="1:9" ht="33.75">
      <c r="A182" s="11" t="s">
        <v>309</v>
      </c>
      <c r="B182" s="29" t="s">
        <v>42</v>
      </c>
      <c r="C182" s="22" t="s">
        <v>79</v>
      </c>
      <c r="D182" s="22" t="s">
        <v>19</v>
      </c>
      <c r="E182" s="34" t="s">
        <v>369</v>
      </c>
      <c r="F182" s="22" t="s">
        <v>41</v>
      </c>
      <c r="G182" s="53">
        <v>0</v>
      </c>
      <c r="H182" s="53">
        <v>0</v>
      </c>
      <c r="I182" s="53" t="e">
        <f t="shared" si="4"/>
        <v>#DIV/0!</v>
      </c>
    </row>
    <row r="183" spans="1:9" ht="16.5" customHeight="1">
      <c r="A183" s="8" t="s">
        <v>310</v>
      </c>
      <c r="B183" s="12" t="s">
        <v>375</v>
      </c>
      <c r="C183" s="11" t="s">
        <v>79</v>
      </c>
      <c r="D183" s="11" t="s">
        <v>19</v>
      </c>
      <c r="E183" s="11" t="s">
        <v>199</v>
      </c>
      <c r="F183" s="11" t="s">
        <v>374</v>
      </c>
      <c r="G183" s="13">
        <f>G184</f>
        <v>957.1594</v>
      </c>
      <c r="H183" s="13">
        <f>H184</f>
        <v>0</v>
      </c>
      <c r="I183" s="53">
        <f t="shared" si="4"/>
        <v>0</v>
      </c>
    </row>
    <row r="184" spans="1:9" ht="12.75">
      <c r="A184" s="11" t="s">
        <v>311</v>
      </c>
      <c r="B184" s="12" t="s">
        <v>270</v>
      </c>
      <c r="C184" s="11" t="s">
        <v>79</v>
      </c>
      <c r="D184" s="11" t="s">
        <v>19</v>
      </c>
      <c r="E184" s="11" t="s">
        <v>199</v>
      </c>
      <c r="F184" s="11" t="s">
        <v>268</v>
      </c>
      <c r="G184" s="13">
        <f>G185</f>
        <v>957.1594</v>
      </c>
      <c r="H184" s="13">
        <f>H185</f>
        <v>0</v>
      </c>
      <c r="I184" s="53">
        <f t="shared" si="4"/>
        <v>0</v>
      </c>
    </row>
    <row r="185" spans="1:9" ht="12.75">
      <c r="A185" s="11" t="s">
        <v>312</v>
      </c>
      <c r="B185" s="28" t="s">
        <v>270</v>
      </c>
      <c r="C185" s="14" t="s">
        <v>79</v>
      </c>
      <c r="D185" s="14" t="s">
        <v>19</v>
      </c>
      <c r="E185" s="14" t="s">
        <v>199</v>
      </c>
      <c r="F185" s="27" t="s">
        <v>268</v>
      </c>
      <c r="G185" s="44">
        <v>957.1594</v>
      </c>
      <c r="H185" s="44">
        <v>0</v>
      </c>
      <c r="I185" s="53">
        <f t="shared" si="4"/>
        <v>0</v>
      </c>
    </row>
    <row r="186" spans="1:9" ht="12.75">
      <c r="A186" s="8" t="s">
        <v>313</v>
      </c>
      <c r="B186" s="12" t="s">
        <v>302</v>
      </c>
      <c r="C186" s="11" t="s">
        <v>79</v>
      </c>
      <c r="D186" s="11" t="s">
        <v>19</v>
      </c>
      <c r="E186" s="11" t="s">
        <v>199</v>
      </c>
      <c r="F186" s="31" t="s">
        <v>303</v>
      </c>
      <c r="G186" s="25">
        <f>G187</f>
        <v>0.0607</v>
      </c>
      <c r="H186" s="25">
        <f>H187</f>
        <v>0.0607</v>
      </c>
      <c r="I186" s="44">
        <f t="shared" si="4"/>
        <v>100</v>
      </c>
    </row>
    <row r="187" spans="1:9" ht="12.75">
      <c r="A187" s="11" t="s">
        <v>314</v>
      </c>
      <c r="B187" s="28" t="s">
        <v>302</v>
      </c>
      <c r="C187" s="14" t="s">
        <v>79</v>
      </c>
      <c r="D187" s="14" t="s">
        <v>19</v>
      </c>
      <c r="E187" s="14" t="s">
        <v>199</v>
      </c>
      <c r="F187" s="27" t="s">
        <v>303</v>
      </c>
      <c r="G187" s="44">
        <v>0.0607</v>
      </c>
      <c r="H187" s="44">
        <v>0.0607</v>
      </c>
      <c r="I187" s="44">
        <f t="shared" si="4"/>
        <v>100</v>
      </c>
    </row>
    <row r="188" spans="1:9" ht="105">
      <c r="A188" s="11" t="s">
        <v>315</v>
      </c>
      <c r="B188" s="17" t="s">
        <v>219</v>
      </c>
      <c r="C188" s="11" t="s">
        <v>79</v>
      </c>
      <c r="D188" s="11" t="s">
        <v>19</v>
      </c>
      <c r="E188" s="11" t="s">
        <v>218</v>
      </c>
      <c r="F188" s="11"/>
      <c r="G188" s="13">
        <f>G189+G191+G193+G205+G213+G195+G200+G210+G207</f>
        <v>6363.33305</v>
      </c>
      <c r="H188" s="13">
        <f>H189+H191+H193+H205+H213+H195+H200+H210+H207</f>
        <v>4942.29845</v>
      </c>
      <c r="I188" s="44">
        <f t="shared" si="4"/>
        <v>77.66839188151562</v>
      </c>
    </row>
    <row r="189" spans="1:9" ht="31.5">
      <c r="A189" s="8" t="s">
        <v>316</v>
      </c>
      <c r="B189" s="12" t="s">
        <v>203</v>
      </c>
      <c r="C189" s="11" t="s">
        <v>79</v>
      </c>
      <c r="D189" s="11" t="s">
        <v>19</v>
      </c>
      <c r="E189" s="11" t="s">
        <v>218</v>
      </c>
      <c r="F189" s="11" t="s">
        <v>202</v>
      </c>
      <c r="G189" s="13">
        <f>G190</f>
        <v>2709.27618</v>
      </c>
      <c r="H189" s="13">
        <f>H190</f>
        <v>2709.27618</v>
      </c>
      <c r="I189" s="44">
        <f t="shared" si="4"/>
        <v>100</v>
      </c>
    </row>
    <row r="190" spans="1:9" ht="22.5">
      <c r="A190" s="11" t="s">
        <v>317</v>
      </c>
      <c r="B190" s="15" t="s">
        <v>203</v>
      </c>
      <c r="C190" s="14" t="s">
        <v>79</v>
      </c>
      <c r="D190" s="14" t="s">
        <v>19</v>
      </c>
      <c r="E190" s="14" t="s">
        <v>218</v>
      </c>
      <c r="F190" s="14" t="s">
        <v>202</v>
      </c>
      <c r="G190" s="44">
        <v>2709.27618</v>
      </c>
      <c r="H190" s="44">
        <v>2709.27618</v>
      </c>
      <c r="I190" s="44">
        <f t="shared" si="4"/>
        <v>100</v>
      </c>
    </row>
    <row r="191" spans="1:9" ht="31.5">
      <c r="A191" s="11" t="s">
        <v>318</v>
      </c>
      <c r="B191" s="12" t="s">
        <v>207</v>
      </c>
      <c r="C191" s="11" t="s">
        <v>79</v>
      </c>
      <c r="D191" s="11" t="s">
        <v>19</v>
      </c>
      <c r="E191" s="11" t="s">
        <v>218</v>
      </c>
      <c r="F191" s="11" t="s">
        <v>206</v>
      </c>
      <c r="G191" s="13">
        <f>G192</f>
        <v>132.3079</v>
      </c>
      <c r="H191" s="13">
        <f>H192</f>
        <v>132.3079</v>
      </c>
      <c r="I191" s="44">
        <f t="shared" si="4"/>
        <v>100</v>
      </c>
    </row>
    <row r="192" spans="1:9" ht="22.5">
      <c r="A192" s="8" t="s">
        <v>319</v>
      </c>
      <c r="B192" s="15" t="s">
        <v>207</v>
      </c>
      <c r="C192" s="14" t="s">
        <v>79</v>
      </c>
      <c r="D192" s="14" t="s">
        <v>19</v>
      </c>
      <c r="E192" s="14" t="s">
        <v>218</v>
      </c>
      <c r="F192" s="14" t="s">
        <v>206</v>
      </c>
      <c r="G192" s="44">
        <v>132.3079</v>
      </c>
      <c r="H192" s="44">
        <v>132.3079</v>
      </c>
      <c r="I192" s="44">
        <f t="shared" si="4"/>
        <v>100</v>
      </c>
    </row>
    <row r="193" spans="1:9" ht="42">
      <c r="A193" s="11" t="s">
        <v>320</v>
      </c>
      <c r="B193" s="12" t="s">
        <v>211</v>
      </c>
      <c r="C193" s="11" t="s">
        <v>79</v>
      </c>
      <c r="D193" s="11" t="s">
        <v>19</v>
      </c>
      <c r="E193" s="11" t="s">
        <v>218</v>
      </c>
      <c r="F193" s="11" t="s">
        <v>210</v>
      </c>
      <c r="G193" s="13">
        <f>G194</f>
        <v>852.94318</v>
      </c>
      <c r="H193" s="13">
        <f>H194</f>
        <v>852.94318</v>
      </c>
      <c r="I193" s="44">
        <f t="shared" si="4"/>
        <v>100</v>
      </c>
    </row>
    <row r="194" spans="1:9" ht="45">
      <c r="A194" s="11" t="s">
        <v>321</v>
      </c>
      <c r="B194" s="15" t="s">
        <v>211</v>
      </c>
      <c r="C194" s="22" t="s">
        <v>79</v>
      </c>
      <c r="D194" s="22" t="s">
        <v>19</v>
      </c>
      <c r="E194" s="22" t="s">
        <v>218</v>
      </c>
      <c r="F194" s="22" t="s">
        <v>210</v>
      </c>
      <c r="G194" s="44">
        <v>852.94318</v>
      </c>
      <c r="H194" s="44">
        <v>852.94318</v>
      </c>
      <c r="I194" s="44">
        <f t="shared" si="4"/>
        <v>100</v>
      </c>
    </row>
    <row r="195" spans="1:9" ht="56.25">
      <c r="A195" s="8" t="s">
        <v>323</v>
      </c>
      <c r="B195" s="32" t="s">
        <v>325</v>
      </c>
      <c r="C195" s="11" t="s">
        <v>79</v>
      </c>
      <c r="D195" s="11" t="s">
        <v>19</v>
      </c>
      <c r="E195" s="31" t="s">
        <v>400</v>
      </c>
      <c r="F195" s="31"/>
      <c r="G195" s="25">
        <f>G196+G198</f>
        <v>80</v>
      </c>
      <c r="H195" s="25">
        <f>H196+H198</f>
        <v>80</v>
      </c>
      <c r="I195" s="44">
        <f t="shared" si="4"/>
        <v>100</v>
      </c>
    </row>
    <row r="196" spans="1:9" ht="31.5">
      <c r="A196" s="11" t="s">
        <v>324</v>
      </c>
      <c r="B196" s="12" t="s">
        <v>203</v>
      </c>
      <c r="C196" s="41" t="s">
        <v>79</v>
      </c>
      <c r="D196" s="41" t="s">
        <v>19</v>
      </c>
      <c r="E196" s="31" t="s">
        <v>400</v>
      </c>
      <c r="F196" s="11" t="s">
        <v>202</v>
      </c>
      <c r="G196" s="25">
        <f>G197</f>
        <v>61.444</v>
      </c>
      <c r="H196" s="25">
        <f>H197</f>
        <v>61.444</v>
      </c>
      <c r="I196" s="44">
        <f t="shared" si="4"/>
        <v>100</v>
      </c>
    </row>
    <row r="197" spans="1:9" ht="22.5">
      <c r="A197" s="11" t="s">
        <v>339</v>
      </c>
      <c r="B197" s="28" t="s">
        <v>203</v>
      </c>
      <c r="C197" s="27" t="s">
        <v>79</v>
      </c>
      <c r="D197" s="27" t="s">
        <v>19</v>
      </c>
      <c r="E197" s="27" t="s">
        <v>400</v>
      </c>
      <c r="F197" s="14" t="s">
        <v>202</v>
      </c>
      <c r="G197" s="24">
        <v>61.444</v>
      </c>
      <c r="H197" s="24">
        <v>61.444</v>
      </c>
      <c r="I197" s="44">
        <f t="shared" si="4"/>
        <v>100</v>
      </c>
    </row>
    <row r="198" spans="1:9" ht="42">
      <c r="A198" s="8" t="s">
        <v>340</v>
      </c>
      <c r="B198" s="12" t="s">
        <v>211</v>
      </c>
      <c r="C198" s="41" t="s">
        <v>79</v>
      </c>
      <c r="D198" s="41" t="s">
        <v>19</v>
      </c>
      <c r="E198" s="31" t="s">
        <v>400</v>
      </c>
      <c r="F198" s="31" t="s">
        <v>210</v>
      </c>
      <c r="G198" s="25">
        <f>G199</f>
        <v>18.556</v>
      </c>
      <c r="H198" s="25">
        <f>H199</f>
        <v>18.556</v>
      </c>
      <c r="I198" s="44">
        <f t="shared" si="4"/>
        <v>100</v>
      </c>
    </row>
    <row r="199" spans="1:9" ht="45">
      <c r="A199" s="11" t="s">
        <v>341</v>
      </c>
      <c r="B199" s="28" t="s">
        <v>211</v>
      </c>
      <c r="C199" s="27" t="s">
        <v>79</v>
      </c>
      <c r="D199" s="27" t="s">
        <v>19</v>
      </c>
      <c r="E199" s="27" t="s">
        <v>400</v>
      </c>
      <c r="F199" s="27" t="s">
        <v>210</v>
      </c>
      <c r="G199" s="24">
        <v>18.556</v>
      </c>
      <c r="H199" s="24">
        <v>18.556</v>
      </c>
      <c r="I199" s="44">
        <f t="shared" si="4"/>
        <v>100</v>
      </c>
    </row>
    <row r="200" spans="1:12" ht="33.75">
      <c r="A200" s="11" t="s">
        <v>342</v>
      </c>
      <c r="B200" s="32" t="s">
        <v>335</v>
      </c>
      <c r="C200" s="31" t="s">
        <v>79</v>
      </c>
      <c r="D200" s="31" t="s">
        <v>19</v>
      </c>
      <c r="E200" s="31" t="s">
        <v>401</v>
      </c>
      <c r="F200" s="27"/>
      <c r="G200" s="25">
        <f>G201+G203</f>
        <v>52.345400000000005</v>
      </c>
      <c r="H200" s="25">
        <f>H201+H203</f>
        <v>52.345400000000005</v>
      </c>
      <c r="I200" s="44">
        <f t="shared" si="4"/>
        <v>100</v>
      </c>
      <c r="L200" s="37"/>
    </row>
    <row r="201" spans="1:9" ht="31.5">
      <c r="A201" s="8" t="s">
        <v>343</v>
      </c>
      <c r="B201" s="12" t="s">
        <v>203</v>
      </c>
      <c r="C201" s="41" t="s">
        <v>79</v>
      </c>
      <c r="D201" s="41" t="s">
        <v>19</v>
      </c>
      <c r="E201" s="42" t="s">
        <v>401</v>
      </c>
      <c r="F201" s="35" t="s">
        <v>202</v>
      </c>
      <c r="G201" s="43">
        <f>G202</f>
        <v>40.2043</v>
      </c>
      <c r="H201" s="43">
        <f>H202</f>
        <v>40.2043</v>
      </c>
      <c r="I201" s="44">
        <f t="shared" si="4"/>
        <v>100</v>
      </c>
    </row>
    <row r="202" spans="1:9" ht="22.5">
      <c r="A202" s="11" t="s">
        <v>344</v>
      </c>
      <c r="B202" s="28" t="s">
        <v>203</v>
      </c>
      <c r="C202" s="27" t="s">
        <v>79</v>
      </c>
      <c r="D202" s="27" t="s">
        <v>19</v>
      </c>
      <c r="E202" s="42" t="s">
        <v>401</v>
      </c>
      <c r="F202" s="14" t="s">
        <v>202</v>
      </c>
      <c r="G202" s="44">
        <v>40.2043</v>
      </c>
      <c r="H202" s="44">
        <v>40.2043</v>
      </c>
      <c r="I202" s="44">
        <f t="shared" si="4"/>
        <v>100</v>
      </c>
    </row>
    <row r="203" spans="1:9" ht="42">
      <c r="A203" s="11" t="s">
        <v>345</v>
      </c>
      <c r="B203" s="12" t="s">
        <v>211</v>
      </c>
      <c r="C203" s="41" t="s">
        <v>79</v>
      </c>
      <c r="D203" s="41" t="s">
        <v>19</v>
      </c>
      <c r="E203" s="42" t="s">
        <v>401</v>
      </c>
      <c r="F203" s="31" t="s">
        <v>210</v>
      </c>
      <c r="G203" s="25">
        <f>G204</f>
        <v>12.1411</v>
      </c>
      <c r="H203" s="25">
        <f>H204</f>
        <v>12.1411</v>
      </c>
      <c r="I203" s="44">
        <f t="shared" si="4"/>
        <v>100</v>
      </c>
    </row>
    <row r="204" spans="1:9" ht="45">
      <c r="A204" s="8" t="s">
        <v>346</v>
      </c>
      <c r="B204" s="28" t="s">
        <v>211</v>
      </c>
      <c r="C204" s="27" t="s">
        <v>79</v>
      </c>
      <c r="D204" s="27" t="s">
        <v>19</v>
      </c>
      <c r="E204" s="42" t="s">
        <v>402</v>
      </c>
      <c r="F204" s="27" t="s">
        <v>210</v>
      </c>
      <c r="G204" s="44">
        <v>12.1411</v>
      </c>
      <c r="H204" s="44">
        <v>12.1411</v>
      </c>
      <c r="I204" s="44">
        <f t="shared" si="4"/>
        <v>100</v>
      </c>
    </row>
    <row r="205" spans="1:9" ht="31.5">
      <c r="A205" s="11" t="s">
        <v>347</v>
      </c>
      <c r="B205" s="12" t="s">
        <v>42</v>
      </c>
      <c r="C205" s="11" t="s">
        <v>79</v>
      </c>
      <c r="D205" s="11" t="s">
        <v>19</v>
      </c>
      <c r="E205" s="42" t="s">
        <v>403</v>
      </c>
      <c r="F205" s="11" t="s">
        <v>41</v>
      </c>
      <c r="G205" s="13">
        <f>G206</f>
        <v>984.60844</v>
      </c>
      <c r="H205" s="13">
        <f>H206</f>
        <v>984.60844</v>
      </c>
      <c r="I205" s="44">
        <f t="shared" si="4"/>
        <v>100</v>
      </c>
    </row>
    <row r="206" spans="1:9" ht="33.75">
      <c r="A206" s="11" t="s">
        <v>348</v>
      </c>
      <c r="B206" s="29" t="s">
        <v>42</v>
      </c>
      <c r="C206" s="22" t="s">
        <v>79</v>
      </c>
      <c r="D206" s="22" t="s">
        <v>19</v>
      </c>
      <c r="E206" s="42" t="s">
        <v>404</v>
      </c>
      <c r="F206" s="22" t="s">
        <v>41</v>
      </c>
      <c r="G206" s="53">
        <v>984.60844</v>
      </c>
      <c r="H206" s="53">
        <v>984.60844</v>
      </c>
      <c r="I206" s="53">
        <f t="shared" si="4"/>
        <v>100</v>
      </c>
    </row>
    <row r="207" spans="1:9" ht="59.25" customHeight="1">
      <c r="A207" s="8" t="s">
        <v>349</v>
      </c>
      <c r="B207" s="12" t="s">
        <v>376</v>
      </c>
      <c r="C207" s="11" t="s">
        <v>79</v>
      </c>
      <c r="D207" s="11" t="s">
        <v>19</v>
      </c>
      <c r="E207" s="42" t="s">
        <v>377</v>
      </c>
      <c r="F207" s="11"/>
      <c r="G207" s="13">
        <f>G208</f>
        <v>100</v>
      </c>
      <c r="H207" s="13">
        <f>H208</f>
        <v>100</v>
      </c>
      <c r="I207" s="53">
        <f t="shared" si="4"/>
        <v>100</v>
      </c>
    </row>
    <row r="208" spans="1:9" ht="31.5">
      <c r="A208" s="11" t="s">
        <v>350</v>
      </c>
      <c r="B208" s="12" t="s">
        <v>42</v>
      </c>
      <c r="C208" s="11" t="s">
        <v>79</v>
      </c>
      <c r="D208" s="11" t="s">
        <v>19</v>
      </c>
      <c r="E208" s="42" t="s">
        <v>377</v>
      </c>
      <c r="F208" s="11" t="s">
        <v>41</v>
      </c>
      <c r="G208" s="13">
        <f>G209</f>
        <v>100</v>
      </c>
      <c r="H208" s="13">
        <f>H209</f>
        <v>100</v>
      </c>
      <c r="I208" s="53">
        <f t="shared" si="4"/>
        <v>100</v>
      </c>
    </row>
    <row r="209" spans="1:9" ht="33.75">
      <c r="A209" s="11" t="s">
        <v>351</v>
      </c>
      <c r="B209" s="29" t="s">
        <v>42</v>
      </c>
      <c r="C209" s="22" t="s">
        <v>79</v>
      </c>
      <c r="D209" s="22" t="s">
        <v>19</v>
      </c>
      <c r="E209" s="42" t="s">
        <v>377</v>
      </c>
      <c r="F209" s="27" t="s">
        <v>41</v>
      </c>
      <c r="G209" s="24">
        <v>100</v>
      </c>
      <c r="H209" s="24">
        <v>100</v>
      </c>
      <c r="I209" s="53">
        <f t="shared" si="4"/>
        <v>100</v>
      </c>
    </row>
    <row r="210" spans="1:9" ht="21">
      <c r="A210" s="8" t="s">
        <v>352</v>
      </c>
      <c r="B210" s="12" t="s">
        <v>375</v>
      </c>
      <c r="C210" s="11" t="s">
        <v>79</v>
      </c>
      <c r="D210" s="11" t="s">
        <v>19</v>
      </c>
      <c r="E210" s="42" t="s">
        <v>218</v>
      </c>
      <c r="F210" s="11" t="s">
        <v>374</v>
      </c>
      <c r="G210" s="54">
        <f>G211</f>
        <v>1421.0346</v>
      </c>
      <c r="H210" s="54">
        <v>0</v>
      </c>
      <c r="I210" s="55">
        <f t="shared" si="4"/>
        <v>0</v>
      </c>
    </row>
    <row r="211" spans="1:9" ht="12.75">
      <c r="A211" s="11" t="s">
        <v>353</v>
      </c>
      <c r="B211" s="12" t="s">
        <v>270</v>
      </c>
      <c r="C211" s="11" t="s">
        <v>79</v>
      </c>
      <c r="D211" s="11" t="s">
        <v>19</v>
      </c>
      <c r="E211" s="42" t="s">
        <v>218</v>
      </c>
      <c r="F211" s="11" t="s">
        <v>268</v>
      </c>
      <c r="G211" s="54">
        <f>G212</f>
        <v>1421.0346</v>
      </c>
      <c r="H211" s="54">
        <v>0</v>
      </c>
      <c r="I211" s="55">
        <f t="shared" si="4"/>
        <v>0</v>
      </c>
    </row>
    <row r="212" spans="1:9" ht="12.75">
      <c r="A212" s="11" t="s">
        <v>354</v>
      </c>
      <c r="B212" s="28" t="s">
        <v>270</v>
      </c>
      <c r="C212" s="14" t="s">
        <v>79</v>
      </c>
      <c r="D212" s="14" t="s">
        <v>19</v>
      </c>
      <c r="E212" s="42" t="s">
        <v>218</v>
      </c>
      <c r="F212" s="27" t="s">
        <v>268</v>
      </c>
      <c r="G212" s="44">
        <v>1421.0346</v>
      </c>
      <c r="H212" s="44">
        <v>0</v>
      </c>
      <c r="I212" s="53">
        <f t="shared" si="4"/>
        <v>0</v>
      </c>
    </row>
    <row r="213" spans="1:9" ht="12.75">
      <c r="A213" s="8" t="s">
        <v>355</v>
      </c>
      <c r="B213" s="12" t="s">
        <v>302</v>
      </c>
      <c r="C213" s="11" t="s">
        <v>79</v>
      </c>
      <c r="D213" s="11" t="s">
        <v>19</v>
      </c>
      <c r="E213" s="42" t="s">
        <v>218</v>
      </c>
      <c r="F213" s="31" t="s">
        <v>303</v>
      </c>
      <c r="G213" s="25">
        <f>G214</f>
        <v>30.81735</v>
      </c>
      <c r="H213" s="25">
        <f>H214</f>
        <v>30.81735</v>
      </c>
      <c r="I213" s="44">
        <f t="shared" si="4"/>
        <v>100</v>
      </c>
    </row>
    <row r="214" spans="1:9" ht="12.75">
      <c r="A214" s="11" t="s">
        <v>356</v>
      </c>
      <c r="B214" s="28" t="s">
        <v>302</v>
      </c>
      <c r="C214" s="27" t="s">
        <v>79</v>
      </c>
      <c r="D214" s="27" t="s">
        <v>19</v>
      </c>
      <c r="E214" s="42" t="s">
        <v>218</v>
      </c>
      <c r="F214" s="27" t="s">
        <v>303</v>
      </c>
      <c r="G214" s="44">
        <v>30.81735</v>
      </c>
      <c r="H214" s="44">
        <v>30.81735</v>
      </c>
      <c r="I214" s="44">
        <f t="shared" si="4"/>
        <v>100</v>
      </c>
    </row>
    <row r="215" spans="1:9" ht="12.75">
      <c r="A215" s="11" t="s">
        <v>357</v>
      </c>
      <c r="B215" s="12" t="s">
        <v>226</v>
      </c>
      <c r="C215" s="11" t="s">
        <v>33</v>
      </c>
      <c r="D215" s="11"/>
      <c r="E215" s="11"/>
      <c r="F215" s="11"/>
      <c r="G215" s="13">
        <f>G216+G241</f>
        <v>5407.0495200000005</v>
      </c>
      <c r="H215" s="13">
        <f>H216+H241</f>
        <v>3763.9187900000006</v>
      </c>
      <c r="I215" s="44">
        <f t="shared" si="4"/>
        <v>69.61132455099099</v>
      </c>
    </row>
    <row r="216" spans="1:9" ht="12.75">
      <c r="A216" s="8" t="s">
        <v>358</v>
      </c>
      <c r="B216" s="12" t="s">
        <v>228</v>
      </c>
      <c r="C216" s="11" t="s">
        <v>33</v>
      </c>
      <c r="D216" s="11" t="s">
        <v>19</v>
      </c>
      <c r="E216" s="11"/>
      <c r="F216" s="11"/>
      <c r="G216" s="13">
        <f>G217</f>
        <v>5343.0495200000005</v>
      </c>
      <c r="H216" s="13">
        <f>H217</f>
        <v>3699.9187900000006</v>
      </c>
      <c r="I216" s="44">
        <f t="shared" si="4"/>
        <v>69.24732357711707</v>
      </c>
    </row>
    <row r="217" spans="1:9" ht="52.5">
      <c r="A217" s="11" t="s">
        <v>359</v>
      </c>
      <c r="B217" s="12" t="s">
        <v>191</v>
      </c>
      <c r="C217" s="11" t="s">
        <v>33</v>
      </c>
      <c r="D217" s="11" t="s">
        <v>19</v>
      </c>
      <c r="E217" s="11" t="s">
        <v>190</v>
      </c>
      <c r="F217" s="11"/>
      <c r="G217" s="13">
        <f>G218+G220+G222+G224+G231+G239+G226+G236</f>
        <v>5343.0495200000005</v>
      </c>
      <c r="H217" s="13">
        <f>H218+H220+H222+H224+H231+H239+H226+H236</f>
        <v>3699.9187900000006</v>
      </c>
      <c r="I217" s="44">
        <f t="shared" si="4"/>
        <v>69.24732357711707</v>
      </c>
    </row>
    <row r="218" spans="1:12" ht="31.5">
      <c r="A218" s="11" t="s">
        <v>360</v>
      </c>
      <c r="B218" s="12" t="s">
        <v>203</v>
      </c>
      <c r="C218" s="11" t="s">
        <v>33</v>
      </c>
      <c r="D218" s="11" t="s">
        <v>19</v>
      </c>
      <c r="E218" s="11" t="s">
        <v>190</v>
      </c>
      <c r="F218" s="11" t="s">
        <v>202</v>
      </c>
      <c r="G218" s="13">
        <f>G219</f>
        <v>2282.64842</v>
      </c>
      <c r="H218" s="13">
        <f>H219</f>
        <v>2011.99137</v>
      </c>
      <c r="I218" s="44">
        <f t="shared" si="4"/>
        <v>88.1428498743578</v>
      </c>
      <c r="K218" s="37"/>
      <c r="L218" s="37"/>
    </row>
    <row r="219" spans="1:12" ht="22.5">
      <c r="A219" s="8" t="s">
        <v>361</v>
      </c>
      <c r="B219" s="15" t="s">
        <v>203</v>
      </c>
      <c r="C219" s="14" t="s">
        <v>33</v>
      </c>
      <c r="D219" s="14" t="s">
        <v>19</v>
      </c>
      <c r="E219" s="14" t="s">
        <v>190</v>
      </c>
      <c r="F219" s="14" t="s">
        <v>202</v>
      </c>
      <c r="G219" s="16">
        <v>2282.64842</v>
      </c>
      <c r="H219" s="44">
        <v>2011.99137</v>
      </c>
      <c r="I219" s="44">
        <f t="shared" si="4"/>
        <v>88.1428498743578</v>
      </c>
      <c r="K219" s="37"/>
      <c r="L219" s="37"/>
    </row>
    <row r="220" spans="1:9" ht="31.5">
      <c r="A220" s="11" t="s">
        <v>362</v>
      </c>
      <c r="B220" s="12" t="s">
        <v>207</v>
      </c>
      <c r="C220" s="11" t="s">
        <v>33</v>
      </c>
      <c r="D220" s="11" t="s">
        <v>19</v>
      </c>
      <c r="E220" s="11" t="s">
        <v>190</v>
      </c>
      <c r="F220" s="11" t="s">
        <v>206</v>
      </c>
      <c r="G220" s="13">
        <f>G221</f>
        <v>115.6717</v>
      </c>
      <c r="H220" s="13">
        <f>H221</f>
        <v>115.6717</v>
      </c>
      <c r="I220" s="44">
        <f aca="true" t="shared" si="5" ref="I220:I244">H220/G220*100</f>
        <v>100</v>
      </c>
    </row>
    <row r="221" spans="1:9" ht="22.5">
      <c r="A221" s="11" t="s">
        <v>363</v>
      </c>
      <c r="B221" s="15" t="s">
        <v>207</v>
      </c>
      <c r="C221" s="14" t="s">
        <v>33</v>
      </c>
      <c r="D221" s="14" t="s">
        <v>19</v>
      </c>
      <c r="E221" s="14" t="s">
        <v>190</v>
      </c>
      <c r="F221" s="14" t="s">
        <v>206</v>
      </c>
      <c r="G221" s="44">
        <v>115.6717</v>
      </c>
      <c r="H221" s="44">
        <v>115.6717</v>
      </c>
      <c r="I221" s="44">
        <f t="shared" si="5"/>
        <v>100</v>
      </c>
    </row>
    <row r="222" spans="1:9" ht="42">
      <c r="A222" s="8" t="s">
        <v>364</v>
      </c>
      <c r="B222" s="12" t="s">
        <v>211</v>
      </c>
      <c r="C222" s="11" t="s">
        <v>33</v>
      </c>
      <c r="D222" s="11" t="s">
        <v>19</v>
      </c>
      <c r="E222" s="11" t="s">
        <v>190</v>
      </c>
      <c r="F222" s="11" t="s">
        <v>210</v>
      </c>
      <c r="G222" s="13">
        <f>G223</f>
        <v>830.52842</v>
      </c>
      <c r="H222" s="13">
        <f>H223</f>
        <v>739.21757</v>
      </c>
      <c r="I222" s="44">
        <f t="shared" si="5"/>
        <v>89.00569230370226</v>
      </c>
    </row>
    <row r="223" spans="1:9" ht="45">
      <c r="A223" s="11" t="s">
        <v>365</v>
      </c>
      <c r="B223" s="15" t="s">
        <v>211</v>
      </c>
      <c r="C223" s="14" t="s">
        <v>33</v>
      </c>
      <c r="D223" s="14" t="s">
        <v>19</v>
      </c>
      <c r="E223" s="14" t="s">
        <v>190</v>
      </c>
      <c r="F223" s="14" t="s">
        <v>210</v>
      </c>
      <c r="G223" s="16">
        <v>830.52842</v>
      </c>
      <c r="H223" s="44">
        <v>739.21757</v>
      </c>
      <c r="I223" s="44">
        <f t="shared" si="5"/>
        <v>89.00569230370226</v>
      </c>
    </row>
    <row r="224" spans="1:9" ht="31.5">
      <c r="A224" s="11" t="s">
        <v>366</v>
      </c>
      <c r="B224" s="12" t="s">
        <v>42</v>
      </c>
      <c r="C224" s="11" t="s">
        <v>33</v>
      </c>
      <c r="D224" s="11" t="s">
        <v>19</v>
      </c>
      <c r="E224" s="11" t="s">
        <v>190</v>
      </c>
      <c r="F224" s="11" t="s">
        <v>41</v>
      </c>
      <c r="G224" s="13">
        <f>G225</f>
        <v>640.30457</v>
      </c>
      <c r="H224" s="13">
        <f>H225</f>
        <v>622.80474</v>
      </c>
      <c r="I224" s="44">
        <f t="shared" si="5"/>
        <v>97.26695219432841</v>
      </c>
    </row>
    <row r="225" spans="1:9" ht="33.75">
      <c r="A225" s="8" t="s">
        <v>367</v>
      </c>
      <c r="B225" s="29" t="s">
        <v>42</v>
      </c>
      <c r="C225" s="22" t="s">
        <v>33</v>
      </c>
      <c r="D225" s="22" t="s">
        <v>19</v>
      </c>
      <c r="E225" s="22" t="s">
        <v>190</v>
      </c>
      <c r="F225" s="22" t="s">
        <v>41</v>
      </c>
      <c r="G225" s="23">
        <v>640.30457</v>
      </c>
      <c r="H225" s="44">
        <v>622.80474</v>
      </c>
      <c r="I225" s="44">
        <f t="shared" si="5"/>
        <v>97.26695219432841</v>
      </c>
    </row>
    <row r="226" spans="1:9" ht="56.25">
      <c r="A226" s="11" t="s">
        <v>368</v>
      </c>
      <c r="B226" s="32" t="s">
        <v>325</v>
      </c>
      <c r="C226" s="31" t="s">
        <v>33</v>
      </c>
      <c r="D226" s="31" t="s">
        <v>19</v>
      </c>
      <c r="E226" s="11" t="s">
        <v>338</v>
      </c>
      <c r="F226" s="31"/>
      <c r="G226" s="25">
        <f>G227+G229</f>
        <v>93</v>
      </c>
      <c r="H226" s="25">
        <f>H227+H229</f>
        <v>93</v>
      </c>
      <c r="I226" s="44">
        <f t="shared" si="5"/>
        <v>100</v>
      </c>
    </row>
    <row r="227" spans="1:9" ht="31.5">
      <c r="A227" s="11" t="s">
        <v>380</v>
      </c>
      <c r="B227" s="12" t="s">
        <v>203</v>
      </c>
      <c r="C227" s="31" t="s">
        <v>33</v>
      </c>
      <c r="D227" s="31" t="s">
        <v>19</v>
      </c>
      <c r="E227" s="11" t="s">
        <v>338</v>
      </c>
      <c r="F227" s="31" t="s">
        <v>202</v>
      </c>
      <c r="G227" s="25">
        <f>G228</f>
        <v>71.429</v>
      </c>
      <c r="H227" s="25">
        <f>H228</f>
        <v>71.429</v>
      </c>
      <c r="I227" s="44">
        <f t="shared" si="5"/>
        <v>100</v>
      </c>
    </row>
    <row r="228" spans="1:9" ht="22.5">
      <c r="A228" s="8" t="s">
        <v>381</v>
      </c>
      <c r="B228" s="15" t="s">
        <v>203</v>
      </c>
      <c r="C228" s="31" t="s">
        <v>33</v>
      </c>
      <c r="D228" s="31" t="s">
        <v>19</v>
      </c>
      <c r="E228" s="11" t="s">
        <v>338</v>
      </c>
      <c r="F228" s="31" t="s">
        <v>202</v>
      </c>
      <c r="G228" s="25">
        <v>71.429</v>
      </c>
      <c r="H228" s="25">
        <v>71.429</v>
      </c>
      <c r="I228" s="44">
        <f t="shared" si="5"/>
        <v>100</v>
      </c>
    </row>
    <row r="229" spans="1:9" ht="42">
      <c r="A229" s="11" t="s">
        <v>382</v>
      </c>
      <c r="B229" s="12" t="s">
        <v>211</v>
      </c>
      <c r="C229" s="31" t="s">
        <v>33</v>
      </c>
      <c r="D229" s="31" t="s">
        <v>19</v>
      </c>
      <c r="E229" s="11" t="s">
        <v>338</v>
      </c>
      <c r="F229" s="31" t="s">
        <v>210</v>
      </c>
      <c r="G229" s="25">
        <f>G230</f>
        <v>21.571</v>
      </c>
      <c r="H229" s="25">
        <f>H230</f>
        <v>21.571</v>
      </c>
      <c r="I229" s="44">
        <f t="shared" si="5"/>
        <v>100</v>
      </c>
    </row>
    <row r="230" spans="1:9" ht="45">
      <c r="A230" s="11" t="s">
        <v>383</v>
      </c>
      <c r="B230" s="29" t="s">
        <v>211</v>
      </c>
      <c r="C230" s="31" t="s">
        <v>33</v>
      </c>
      <c r="D230" s="31" t="s">
        <v>19</v>
      </c>
      <c r="E230" s="11" t="s">
        <v>338</v>
      </c>
      <c r="F230" s="31" t="s">
        <v>210</v>
      </c>
      <c r="G230" s="25">
        <v>21.571</v>
      </c>
      <c r="H230" s="25">
        <v>21.571</v>
      </c>
      <c r="I230" s="44">
        <f t="shared" si="5"/>
        <v>100</v>
      </c>
    </row>
    <row r="231" spans="1:9" ht="45">
      <c r="A231" s="8" t="s">
        <v>384</v>
      </c>
      <c r="B231" s="32" t="s">
        <v>295</v>
      </c>
      <c r="C231" s="31" t="s">
        <v>33</v>
      </c>
      <c r="D231" s="31" t="s">
        <v>19</v>
      </c>
      <c r="E231" s="11" t="s">
        <v>296</v>
      </c>
      <c r="F231" s="31"/>
      <c r="G231" s="25">
        <f>G232+G234</f>
        <v>117.11385</v>
      </c>
      <c r="H231" s="25">
        <f>H232+H234</f>
        <v>117.11385</v>
      </c>
      <c r="I231" s="44">
        <f t="shared" si="5"/>
        <v>100</v>
      </c>
    </row>
    <row r="232" spans="1:9" ht="31.5">
      <c r="A232" s="11" t="s">
        <v>385</v>
      </c>
      <c r="B232" s="12" t="s">
        <v>203</v>
      </c>
      <c r="C232" s="11" t="s">
        <v>33</v>
      </c>
      <c r="D232" s="11" t="s">
        <v>19</v>
      </c>
      <c r="E232" s="11" t="s">
        <v>296</v>
      </c>
      <c r="F232" s="11" t="s">
        <v>202</v>
      </c>
      <c r="G232" s="25">
        <f>G233</f>
        <v>89.94917</v>
      </c>
      <c r="H232" s="25">
        <f>H233</f>
        <v>89.94917</v>
      </c>
      <c r="I232" s="44">
        <f t="shared" si="5"/>
        <v>100</v>
      </c>
    </row>
    <row r="233" spans="1:9" ht="22.5">
      <c r="A233" s="11" t="s">
        <v>386</v>
      </c>
      <c r="B233" s="15" t="s">
        <v>203</v>
      </c>
      <c r="C233" s="14" t="s">
        <v>33</v>
      </c>
      <c r="D233" s="14" t="s">
        <v>19</v>
      </c>
      <c r="E233" s="27" t="s">
        <v>296</v>
      </c>
      <c r="F233" s="14" t="s">
        <v>202</v>
      </c>
      <c r="G233" s="44">
        <v>89.94917</v>
      </c>
      <c r="H233" s="44">
        <v>89.94917</v>
      </c>
      <c r="I233" s="44">
        <f t="shared" si="5"/>
        <v>100</v>
      </c>
    </row>
    <row r="234" spans="1:9" ht="42">
      <c r="A234" s="8" t="s">
        <v>387</v>
      </c>
      <c r="B234" s="12" t="s">
        <v>211</v>
      </c>
      <c r="C234" s="11" t="s">
        <v>33</v>
      </c>
      <c r="D234" s="11" t="s">
        <v>19</v>
      </c>
      <c r="E234" s="11" t="s">
        <v>296</v>
      </c>
      <c r="F234" s="11" t="s">
        <v>210</v>
      </c>
      <c r="G234" s="49">
        <f>G235</f>
        <v>27.16468</v>
      </c>
      <c r="H234" s="49">
        <f>H235</f>
        <v>27.16468</v>
      </c>
      <c r="I234" s="44">
        <f t="shared" si="5"/>
        <v>100</v>
      </c>
    </row>
    <row r="235" spans="1:9" ht="45">
      <c r="A235" s="11" t="s">
        <v>388</v>
      </c>
      <c r="B235" s="29" t="s">
        <v>211</v>
      </c>
      <c r="C235" s="22" t="s">
        <v>33</v>
      </c>
      <c r="D235" s="22" t="s">
        <v>19</v>
      </c>
      <c r="E235" s="38" t="s">
        <v>296</v>
      </c>
      <c r="F235" s="22" t="s">
        <v>210</v>
      </c>
      <c r="G235" s="53">
        <v>27.16468</v>
      </c>
      <c r="H235" s="53">
        <v>27.16468</v>
      </c>
      <c r="I235" s="53">
        <f t="shared" si="5"/>
        <v>100</v>
      </c>
    </row>
    <row r="236" spans="1:9" ht="21">
      <c r="A236" s="11" t="s">
        <v>389</v>
      </c>
      <c r="B236" s="12" t="s">
        <v>375</v>
      </c>
      <c r="C236" s="11" t="s">
        <v>33</v>
      </c>
      <c r="D236" s="11" t="s">
        <v>19</v>
      </c>
      <c r="E236" s="11" t="s">
        <v>190</v>
      </c>
      <c r="F236" s="11" t="s">
        <v>374</v>
      </c>
      <c r="G236" s="54">
        <f>G237</f>
        <v>1263.663</v>
      </c>
      <c r="H236" s="54">
        <f>H237</f>
        <v>0</v>
      </c>
      <c r="I236" s="56">
        <f t="shared" si="5"/>
        <v>0</v>
      </c>
    </row>
    <row r="237" spans="1:9" ht="12.75">
      <c r="A237" s="8" t="s">
        <v>390</v>
      </c>
      <c r="B237" s="12" t="s">
        <v>270</v>
      </c>
      <c r="C237" s="11" t="s">
        <v>33</v>
      </c>
      <c r="D237" s="11" t="s">
        <v>19</v>
      </c>
      <c r="E237" s="11" t="s">
        <v>190</v>
      </c>
      <c r="F237" s="11" t="s">
        <v>268</v>
      </c>
      <c r="G237" s="54">
        <f>G238</f>
        <v>1263.663</v>
      </c>
      <c r="H237" s="54">
        <f>H238</f>
        <v>0</v>
      </c>
      <c r="I237" s="53">
        <f t="shared" si="5"/>
        <v>0</v>
      </c>
    </row>
    <row r="238" spans="1:9" ht="12.75">
      <c r="A238" s="11" t="s">
        <v>391</v>
      </c>
      <c r="B238" s="28" t="s">
        <v>270</v>
      </c>
      <c r="C238" s="27" t="s">
        <v>33</v>
      </c>
      <c r="D238" s="27" t="s">
        <v>19</v>
      </c>
      <c r="E238" s="27" t="s">
        <v>190</v>
      </c>
      <c r="F238" s="27" t="s">
        <v>268</v>
      </c>
      <c r="G238" s="44">
        <v>1263.663</v>
      </c>
      <c r="H238" s="44">
        <v>0</v>
      </c>
      <c r="I238" s="53">
        <f t="shared" si="5"/>
        <v>0</v>
      </c>
    </row>
    <row r="239" spans="1:9" ht="12.75">
      <c r="A239" s="11" t="s">
        <v>392</v>
      </c>
      <c r="B239" s="12" t="s">
        <v>302</v>
      </c>
      <c r="C239" s="11" t="s">
        <v>33</v>
      </c>
      <c r="D239" s="11" t="s">
        <v>19</v>
      </c>
      <c r="E239" s="11" t="s">
        <v>190</v>
      </c>
      <c r="F239" s="31" t="s">
        <v>303</v>
      </c>
      <c r="G239" s="44">
        <f>G240</f>
        <v>0.11956</v>
      </c>
      <c r="H239" s="44">
        <f>H240</f>
        <v>0.11956</v>
      </c>
      <c r="I239" s="44">
        <f t="shared" si="5"/>
        <v>100</v>
      </c>
    </row>
    <row r="240" spans="1:9" ht="12.75">
      <c r="A240" s="8" t="s">
        <v>393</v>
      </c>
      <c r="B240" s="28" t="s">
        <v>302</v>
      </c>
      <c r="C240" s="22" t="s">
        <v>33</v>
      </c>
      <c r="D240" s="22" t="s">
        <v>19</v>
      </c>
      <c r="E240" s="22" t="s">
        <v>190</v>
      </c>
      <c r="F240" s="27" t="s">
        <v>303</v>
      </c>
      <c r="G240" s="44">
        <v>0.11956</v>
      </c>
      <c r="H240" s="44">
        <v>0.11956</v>
      </c>
      <c r="I240" s="44">
        <f t="shared" si="5"/>
        <v>100</v>
      </c>
    </row>
    <row r="241" spans="1:9" ht="12.75">
      <c r="A241" s="11" t="s">
        <v>394</v>
      </c>
      <c r="B241" s="12" t="s">
        <v>238</v>
      </c>
      <c r="C241" s="11" t="s">
        <v>33</v>
      </c>
      <c r="D241" s="11" t="s">
        <v>21</v>
      </c>
      <c r="E241" s="11"/>
      <c r="F241" s="11"/>
      <c r="G241" s="13">
        <f aca="true" t="shared" si="6" ref="G241:H243">G242</f>
        <v>64</v>
      </c>
      <c r="H241" s="13">
        <f t="shared" si="6"/>
        <v>64</v>
      </c>
      <c r="I241" s="44">
        <f t="shared" si="5"/>
        <v>100</v>
      </c>
    </row>
    <row r="242" spans="1:9" ht="52.5">
      <c r="A242" s="11" t="s">
        <v>395</v>
      </c>
      <c r="B242" s="12" t="s">
        <v>241</v>
      </c>
      <c r="C242" s="11" t="s">
        <v>33</v>
      </c>
      <c r="D242" s="11" t="s">
        <v>21</v>
      </c>
      <c r="E242" s="11" t="s">
        <v>240</v>
      </c>
      <c r="F242" s="11"/>
      <c r="G242" s="13">
        <f t="shared" si="6"/>
        <v>64</v>
      </c>
      <c r="H242" s="13">
        <f t="shared" si="6"/>
        <v>64</v>
      </c>
      <c r="I242" s="44">
        <f t="shared" si="5"/>
        <v>100</v>
      </c>
    </row>
    <row r="243" spans="1:9" ht="31.5">
      <c r="A243" s="8" t="s">
        <v>396</v>
      </c>
      <c r="B243" s="12" t="s">
        <v>42</v>
      </c>
      <c r="C243" s="11" t="s">
        <v>33</v>
      </c>
      <c r="D243" s="11" t="s">
        <v>21</v>
      </c>
      <c r="E243" s="11" t="s">
        <v>240</v>
      </c>
      <c r="F243" s="11" t="s">
        <v>41</v>
      </c>
      <c r="G243" s="13">
        <f t="shared" si="6"/>
        <v>64</v>
      </c>
      <c r="H243" s="13">
        <f t="shared" si="6"/>
        <v>64</v>
      </c>
      <c r="I243" s="44">
        <f t="shared" si="5"/>
        <v>100</v>
      </c>
    </row>
    <row r="244" spans="1:9" ht="33.75">
      <c r="A244" s="11" t="s">
        <v>397</v>
      </c>
      <c r="B244" s="28" t="s">
        <v>42</v>
      </c>
      <c r="C244" s="27" t="s">
        <v>33</v>
      </c>
      <c r="D244" s="27" t="s">
        <v>21</v>
      </c>
      <c r="E244" s="27" t="s">
        <v>240</v>
      </c>
      <c r="F244" s="27" t="s">
        <v>41</v>
      </c>
      <c r="G244" s="24">
        <v>64</v>
      </c>
      <c r="H244" s="24">
        <v>64</v>
      </c>
      <c r="I244" s="44">
        <f t="shared" si="5"/>
        <v>100</v>
      </c>
    </row>
  </sheetData>
  <sheetProtection/>
  <mergeCells count="10">
    <mergeCell ref="H9:H10"/>
    <mergeCell ref="I9:I10"/>
    <mergeCell ref="A5:G5"/>
    <mergeCell ref="A6:G6"/>
    <mergeCell ref="A7:B7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7" sqref="D4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2017-10-12T05:35:05Z</cp:lastPrinted>
  <dcterms:created xsi:type="dcterms:W3CDTF">2015-12-06T10:03:42Z</dcterms:created>
  <dcterms:modified xsi:type="dcterms:W3CDTF">2017-10-12T05:35:31Z</dcterms:modified>
  <cp:category/>
  <cp:version/>
  <cp:contentType/>
  <cp:contentStatus/>
</cp:coreProperties>
</file>