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Роспись расходов" sheetId="1" r:id="rId1"/>
  </sheets>
  <definedNames/>
  <calcPr fullCalcOnLoad="1"/>
</workbook>
</file>

<file path=xl/sharedStrings.xml><?xml version="1.0" encoding="utf-8"?>
<sst xmlns="http://schemas.openxmlformats.org/spreadsheetml/2006/main" count="956" uniqueCount="280">
  <si>
    <t>5</t>
  </si>
  <si>
    <t>№ п/п</t>
  </si>
  <si>
    <t>1</t>
  </si>
  <si>
    <t>КВСР</t>
  </si>
  <si>
    <t>2</t>
  </si>
  <si>
    <t>Наименование показателя</t>
  </si>
  <si>
    <t>3</t>
  </si>
  <si>
    <t>КБК</t>
  </si>
  <si>
    <t>7</t>
  </si>
  <si>
    <t>8</t>
  </si>
  <si>
    <t>9</t>
  </si>
  <si>
    <t>10</t>
  </si>
  <si>
    <t>Раздел</t>
  </si>
  <si>
    <t>4</t>
  </si>
  <si>
    <t>Подраздел</t>
  </si>
  <si>
    <t>КЦСР</t>
  </si>
  <si>
    <t>6</t>
  </si>
  <si>
    <t>КВР</t>
  </si>
  <si>
    <t>ВСЕГО:</t>
  </si>
  <si>
    <t>000</t>
  </si>
  <si>
    <t>01</t>
  </si>
  <si>
    <t>ОБЩЕГОСУДАРСТВЕННЫЕ ВОПРОСЫ</t>
  </si>
  <si>
    <t>02</t>
  </si>
  <si>
    <t>Функционирование высшего должностного лица субъекта Российской Федерации и муниципального образования</t>
  </si>
  <si>
    <t>9110090090</t>
  </si>
  <si>
    <t>Глава муниципального образования</t>
  </si>
  <si>
    <t>121</t>
  </si>
  <si>
    <t>Фонд оплаты труда государственных (муниципальных) органов и взносы по обязательному социальному страхованию</t>
  </si>
  <si>
    <t>129</t>
  </si>
  <si>
    <t>Расходы на выплаты персоналу казенных учреждений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</si>
  <si>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</si>
  <si>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</si>
  <si>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9210090100</t>
  </si>
  <si>
    <t>Руководство и управление в сфере установленных функций органов местного самоуправления</t>
  </si>
  <si>
    <t>11</t>
  </si>
  <si>
    <t>12</t>
  </si>
  <si>
    <t>13</t>
  </si>
  <si>
    <t>122</t>
  </si>
  <si>
    <t>Иные выплаты персоналу государственных (муниципальных) органов, за исключением фонда оплаты труда</t>
  </si>
  <si>
    <t>14</t>
  </si>
  <si>
    <t>15</t>
  </si>
  <si>
    <t>16</t>
  </si>
  <si>
    <t>17</t>
  </si>
  <si>
    <t>244</t>
  </si>
  <si>
    <t>Прочая закупка товаров, работ и услуг для обеспечения государственных (муниципальных) нужд</t>
  </si>
  <si>
    <t>18</t>
  </si>
  <si>
    <t>19</t>
  </si>
  <si>
    <t>Резервные фонды</t>
  </si>
  <si>
    <t>20</t>
  </si>
  <si>
    <t>9510090500</t>
  </si>
  <si>
    <t>Резервный фонд администрации Борского сельсовета</t>
  </si>
  <si>
    <t>21</t>
  </si>
  <si>
    <t>870</t>
  </si>
  <si>
    <t>Резервные средства</t>
  </si>
  <si>
    <t>22</t>
  </si>
  <si>
    <t>23</t>
  </si>
  <si>
    <t>Другие общегосударственные вопросы</t>
  </si>
  <si>
    <t>24</t>
  </si>
  <si>
    <t>9310075140</t>
  </si>
  <si>
    <t>Расходы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</t>
  </si>
  <si>
    <t>25</t>
  </si>
  <si>
    <t>26</t>
  </si>
  <si>
    <t>27</t>
  </si>
  <si>
    <t>НАЦИОНАЛЬНАЯ ОБОРОНА</t>
  </si>
  <si>
    <t>28</t>
  </si>
  <si>
    <t>03</t>
  </si>
  <si>
    <t>Мобилизационная и вневойсковая подготовка</t>
  </si>
  <si>
    <t>29</t>
  </si>
  <si>
    <t>9310051180</t>
  </si>
  <si>
    <t>Осуществление первичного воинского учета на территориях, где отсутствуют военные комиссариаты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</si>
  <si>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</si>
  <si>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</si>
  <si>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</si>
  <si>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</si>
  <si>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</si>
  <si>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</si>
  <si>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</si>
  <si>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</si>
  <si>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</si>
  <si>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НАЦИОНАЛЬНАЯ ЭКОНОМИКА</t>
  </si>
  <si>
    <t>39</t>
  </si>
  <si>
    <t>08</t>
  </si>
  <si>
    <t>Транспорт</t>
  </si>
  <si>
    <t>40</t>
  </si>
  <si>
    <t>41</t>
  </si>
  <si>
    <t>42</t>
  </si>
  <si>
    <t>43</t>
  </si>
  <si>
    <t>09</t>
  </si>
  <si>
    <t>Дорожное хозяйство (дорожные фонды)</t>
  </si>
  <si>
    <t>44</t>
  </si>
  <si>
    <t>45</t>
  </si>
  <si>
    <t>46</t>
  </si>
  <si>
    <t>47</t>
  </si>
  <si>
    <t>48</t>
  </si>
  <si>
    <t>49</t>
  </si>
  <si>
    <t>50</t>
  </si>
  <si>
    <t>0320091020</t>
  </si>
  <si>
    <t>51</t>
  </si>
  <si>
    <t>52</t>
  </si>
  <si>
    <t>53</t>
  </si>
  <si>
    <t>05</t>
  </si>
  <si>
    <t>ЖИЛИЩНО-КОММУНАЛЬНОЕ ХОЗЯЙСТВО</t>
  </si>
  <si>
    <t>54</t>
  </si>
  <si>
    <t>Жилищное хозяйство</t>
  </si>
  <si>
    <t>55</t>
  </si>
  <si>
    <t>0350083010</t>
  </si>
  <si>
    <t>Взносы на капитальный ремонт общего имущества в МКД в целях формирования фонда капитального ремонта в отношении многоквартирных домов собственники помещений, в которых формируют фонд капитального ремонта на счете регионального оператора муниципальной программы</t>
  </si>
  <si>
    <t>56</t>
  </si>
  <si>
    <t>57</t>
  </si>
  <si>
    <t>58</t>
  </si>
  <si>
    <t>Коммунальное хозяйство</t>
  </si>
  <si>
    <t>59</t>
  </si>
  <si>
    <t>0310090070</t>
  </si>
  <si>
    <t>60</t>
  </si>
  <si>
    <t>61</t>
  </si>
  <si>
    <t>62</t>
  </si>
  <si>
    <t>0310091010</t>
  </si>
  <si>
    <t>63</t>
  </si>
  <si>
    <t>64</t>
  </si>
  <si>
    <t>65</t>
  </si>
  <si>
    <t>0340083190</t>
  </si>
  <si>
    <t>Расходы на компенсацию (возмещение) затрат организациям коммунального комплекса, возникших в связи с невозможностью лицензирования деятельности по захоронению (утилизации) твердых бытовых отходов на территории Туруханского района и установления тарифа регулирующим органом</t>
  </si>
  <si>
    <t>66</t>
  </si>
  <si>
    <t>67</t>
  </si>
  <si>
    <t>68</t>
  </si>
  <si>
    <t>Благоустройство</t>
  </si>
  <si>
    <t>69</t>
  </si>
  <si>
    <t>0310081660</t>
  </si>
  <si>
    <t>70</t>
  </si>
  <si>
    <t>360</t>
  </si>
  <si>
    <t>Иные выплаты населению</t>
  </si>
  <si>
    <t>71</t>
  </si>
  <si>
    <t>72</t>
  </si>
  <si>
    <t>0310090050</t>
  </si>
  <si>
    <t>73</t>
  </si>
  <si>
    <t>74</t>
  </si>
  <si>
    <t>75</t>
  </si>
  <si>
    <t>0310090060</t>
  </si>
  <si>
    <t>76</t>
  </si>
  <si>
    <t>77</t>
  </si>
  <si>
    <t>78</t>
  </si>
  <si>
    <t>0310090080</t>
  </si>
  <si>
    <t>79</t>
  </si>
  <si>
    <t>80</t>
  </si>
  <si>
    <t>81</t>
  </si>
  <si>
    <t>0310091100</t>
  </si>
  <si>
    <t>Муниципальнное задание МБУ комплексному центру по благоустройству Борского сельсовета</t>
  </si>
  <si>
    <t>82</t>
  </si>
  <si>
    <t>83</t>
  </si>
  <si>
    <t>84</t>
  </si>
  <si>
    <t>0320090140</t>
  </si>
  <si>
    <t>85</t>
  </si>
  <si>
    <t>86</t>
  </si>
  <si>
    <t>87</t>
  </si>
  <si>
    <t>07</t>
  </si>
  <si>
    <t>ОБРАЗОВАНИЕ</t>
  </si>
  <si>
    <t>88</t>
  </si>
  <si>
    <t>Молодежная политика и оздоровление детей</t>
  </si>
  <si>
    <t>89</t>
  </si>
  <si>
    <t>0200074560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</si>
  <si>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</si>
  <si>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</si>
  <si>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</si>
  <si>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</si>
  <si>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</si>
  <si>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</si>
  <si>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</si>
  <si>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</si>
  <si>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</si>
  <si>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0200082800</t>
  </si>
  <si>
    <t>Временная занятость несовершеннолетних граждан от 14 до 18 лет в летний период</t>
  </si>
  <si>
    <t>99</t>
  </si>
  <si>
    <t>100</t>
  </si>
  <si>
    <t>101</t>
  </si>
  <si>
    <t>0200090610</t>
  </si>
  <si>
    <t>102</t>
  </si>
  <si>
    <t>103</t>
  </si>
  <si>
    <t>104</t>
  </si>
  <si>
    <t>КУЛЬТУРА, КИНЕМАТОГРАФИЯ</t>
  </si>
  <si>
    <t>105</t>
  </si>
  <si>
    <t>Культура</t>
  </si>
  <si>
    <t>106</t>
  </si>
  <si>
    <t>107</t>
  </si>
  <si>
    <t>111</t>
  </si>
  <si>
    <t>108</t>
  </si>
  <si>
    <t>109</t>
  </si>
  <si>
    <t>112</t>
  </si>
  <si>
    <t>110</t>
  </si>
  <si>
    <t>119</t>
  </si>
  <si>
    <t>113</t>
  </si>
  <si>
    <t>114</t>
  </si>
  <si>
    <t>115</t>
  </si>
  <si>
    <t>0120090610</t>
  </si>
  <si>
    <t>116</t>
  </si>
  <si>
    <t>117</t>
  </si>
  <si>
    <t>118</t>
  </si>
  <si>
    <t>ФИЗИЧЕСКАЯ КУЛЬТУРА И СПОРТ</t>
  </si>
  <si>
    <t>Физическая культура</t>
  </si>
  <si>
    <t>Массовый спорт</t>
  </si>
  <si>
    <t>0200081860</t>
  </si>
  <si>
    <t>Приложение 7</t>
  </si>
  <si>
    <t>Расходы на компенсацию убытков энергоснабжающим организациям за электроэнергию, поставляемую религиозным организациям, содержащимся за счет прихожан</t>
  </si>
  <si>
    <t>0340083360</t>
  </si>
  <si>
    <t>2018 год</t>
  </si>
  <si>
    <t>ВЕДОМСТВЕННАЯ СТРУКТУРА РАСХОДОВ БЮДЖЕТА БОРСКОГО СЕЛЬСОВЕТА НА 2018 ГОД</t>
  </si>
  <si>
    <t>0320075090</t>
  </si>
  <si>
    <t>Софинансирование на ремонт автомобильных дорог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</si>
  <si>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</si>
  <si>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</si>
  <si>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>611</t>
  </si>
  <si>
    <t>Расходы на ремонт автомобильных дорог общего пользования местного значения за счет средств дорожного фонда Красноярского края</t>
  </si>
  <si>
    <t>Содержание автомобильных дорог общего пользования местного значения за счет средств дорожного фонда Красноярского края</t>
  </si>
  <si>
    <t>0320075080</t>
  </si>
  <si>
    <t>Содержание автомобильных дорог общего пользования местного значения за счет средств местного бюджета в рамках подпрограммы "Транспортные услуги и содержание дорог" муниципальной программы "Обеспечение комфортной и безопасной среды проживания на территории Борского сельсовета"</t>
  </si>
  <si>
    <t>Автобусные перевозки в в рамках подпрограммы "Транспортные услуги и содержание дорог" муниципальной программы "Обеспечение комфортной и безопасной среды проживания на территории Борского сельсовета на 2016-2018 годы"</t>
  </si>
  <si>
    <t>Содержание общественной бани в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2016-2018 годы"</t>
  </si>
  <si>
    <t>Уличное освещение населенного пункта в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2016-2018 годы"</t>
  </si>
  <si>
    <t>Содержание мест захоронения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2016-2018 годы"</t>
  </si>
  <si>
    <t>Прочие мероприятия по благоустройству в населенном пункте в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2016-2018 годы"</t>
  </si>
  <si>
    <t>Содержание дебаркадера в рамках подпрограммы "Транспортные услуги и содержание дорог" муниципальной программы "Обеспечение комфортной и безопасной среды проживания на территории Борского сельсовета на 2016-2018 годы"</t>
  </si>
  <si>
    <t>Благоустройство поселка (отлов, эвтаназия безнадзорных домашних животных)</t>
  </si>
  <si>
    <t>0320090150</t>
  </si>
  <si>
    <t>Иные межбюджетные трансферты</t>
  </si>
  <si>
    <t>540</t>
  </si>
  <si>
    <t>"Обеспечение деятельности подведомственных учреждений в рамках подпрограммы "Создание условий для организации досуга и обеспечения жителей Борского сельсовета услугами организации культуры" муниципальной программы "Создание условий для организации досуга, обеспечение населения услугами организации культуры на территории Борского сельсовета на 2016-2018годы""</t>
  </si>
  <si>
    <t>Обеспечение деятельности подведомственных учреждений в рамках муниципальной программы "Молодёжь муниципального образования Борского сельсовета на 2016-2018 годы"</t>
  </si>
  <si>
    <t>Проведение физкультурно-массовых мероприятий в поселениях Туруханского района в рамках подпрограммы "Развитие массовой физической культуры и спорта" муниципальной программы Туруханского района "Развитие физической культуры, спортав Туруханском районе"</t>
  </si>
  <si>
    <t>Реализация мероприятий направленных на поддержку деятельности муниципальных молодежных центровза счет средств краевого бюджета</t>
  </si>
  <si>
    <t>Непрограммные расходы по передаче полномочий Администрацией Борского сельсовета</t>
  </si>
  <si>
    <t>06</t>
  </si>
  <si>
    <t>9419011100</t>
  </si>
  <si>
    <t>120</t>
  </si>
  <si>
    <t>Повышение размеров оплаты труда работников бюджетной сферы Красноярского края с 1 января 2018 года на 4 процента, в рамках непрограммных расходов отдельных органов местного самоуправления</t>
  </si>
  <si>
    <t>9110010470</t>
  </si>
  <si>
    <t>9210010470</t>
  </si>
  <si>
    <t>Пени, штрафы</t>
  </si>
  <si>
    <t>853</t>
  </si>
  <si>
    <t xml:space="preserve">Национальная безопасность и правоохранительная деятельность
</t>
  </si>
  <si>
    <t xml:space="preserve">Защита населения и территории от чрезвычайных ситуаций природного и техногенного характера
</t>
  </si>
  <si>
    <t>0310080500</t>
  </si>
  <si>
    <t>Обеспечение противопожарной безопасности</t>
  </si>
  <si>
    <t>Обеспечение первичных мер пожарной безопасности</t>
  </si>
  <si>
    <t>0320074120</t>
  </si>
  <si>
    <t>Софинансирование на обеспечение первичных мер пожарной безопасности</t>
  </si>
  <si>
    <t>0320084120</t>
  </si>
  <si>
    <t>0320083230</t>
  </si>
  <si>
    <t xml:space="preserve">Субсидии на возмещение недополученных
доходов и (или) возмещение фактически понесенных затрат
в связи с производством (реализацией) товаров,
выполнением работ, оказанием услуг
</t>
  </si>
  <si>
    <t>811</t>
  </si>
  <si>
    <t xml:space="preserve">Софинансирование на содержание автомобильных дорог общего пользования местного значения (дорожный фонд) за счет средств местного бюджета </t>
  </si>
  <si>
    <t>Организация общественных работ и временной занятости граждан, испытывающих трудности в поиске работы в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2014-2016 годы "</t>
  </si>
  <si>
    <t>Озеленение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2014-2016 годы"</t>
  </si>
  <si>
    <t>123</t>
  </si>
  <si>
    <t>124</t>
  </si>
  <si>
    <t>125</t>
  </si>
  <si>
    <t>126</t>
  </si>
  <si>
    <t>127</t>
  </si>
  <si>
    <t>128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</si>
  <si>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</si>
  <si>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</si>
  <si>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</si>
  <si>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</si>
  <si>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</si>
  <si>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</si>
  <si>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</si>
  <si>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</si>
  <si>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</si>
  <si>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</si>
  <si>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</si>
  <si>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</si>
  <si>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</si>
  <si>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</si>
  <si>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</si>
  <si>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Исполнение 1 кв. 2018</t>
  </si>
  <si>
    <t>% исполнения</t>
  </si>
  <si>
    <t xml:space="preserve">Расходы на приобретение и (или) монтаж комплексов по обезвреживанию отходов в 2017 году в рамках подпрограммы "Регулирование качества окружающей среды Туруханского района" муниципальной программы Туруханского района "Охрана окружающей среды Туруханского района" </t>
  </si>
  <si>
    <t>0320075990</t>
  </si>
  <si>
    <t>145</t>
  </si>
  <si>
    <t>146</t>
  </si>
  <si>
    <t>147</t>
  </si>
  <si>
    <t>к Постановлению Администрации Борского сельсовета от 06.04.2018 г. № 44-п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</si>
</sst>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?"/>
    <numFmt numFmtId="174" formatCode="000000"/>
    <numFmt numFmtId="175" formatCode="0.000"/>
  </numFmts>
  <fonts count="45">
    <font>
      <sz val="10"/>
      <name val="Arial"/>
      <family val="0"/>
    </font>
    <font>
      <b/>
      <sz val="8"/>
      <name val="Arial"/>
      <family val="2"/>
    </font>
    <font>
      <sz val="8"/>
      <color indexed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8"/>
      <name val="Arial"/>
      <family val="2"/>
    </font>
    <font>
      <b/>
      <i/>
      <sz val="8"/>
      <name val="Arial"/>
      <family val="2"/>
    </font>
    <font>
      <sz val="10"/>
      <name val="Times New Roman"/>
      <family val="1"/>
    </font>
    <font>
      <b/>
      <i/>
      <sz val="9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/>
    </xf>
    <xf numFmtId="49" fontId="1" fillId="0" borderId="10" xfId="0" applyNumberFormat="1" applyFont="1" applyBorder="1" applyAlignment="1" applyProtection="1">
      <alignment horizontal="center" vertical="center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horizontal="left"/>
      <protection/>
    </xf>
    <xf numFmtId="49" fontId="1" fillId="0" borderId="10" xfId="0" applyNumberFormat="1" applyFont="1" applyBorder="1" applyAlignment="1" applyProtection="1">
      <alignment horizontal="center" wrapText="1"/>
      <protection/>
    </xf>
    <xf numFmtId="172" fontId="1" fillId="0" borderId="10" xfId="0" applyNumberFormat="1" applyFont="1" applyBorder="1" applyAlignment="1" applyProtection="1">
      <alignment horizontal="right" wrapText="1"/>
      <protection/>
    </xf>
    <xf numFmtId="49" fontId="7" fillId="0" borderId="10" xfId="0" applyNumberFormat="1" applyFont="1" applyBorder="1" applyAlignment="1" applyProtection="1">
      <alignment horizontal="center" vertical="top" wrapText="1"/>
      <protection/>
    </xf>
    <xf numFmtId="49" fontId="7" fillId="0" borderId="10" xfId="0" applyNumberFormat="1" applyFont="1" applyBorder="1" applyAlignment="1" applyProtection="1">
      <alignment horizontal="left" vertical="top" wrapText="1"/>
      <protection/>
    </xf>
    <xf numFmtId="172" fontId="7" fillId="0" borderId="10" xfId="0" applyNumberFormat="1" applyFont="1" applyBorder="1" applyAlignment="1" applyProtection="1">
      <alignment horizontal="right" vertical="top" wrapText="1"/>
      <protection/>
    </xf>
    <xf numFmtId="173" fontId="7" fillId="0" borderId="10" xfId="0" applyNumberFormat="1" applyFont="1" applyBorder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49" fontId="6" fillId="0" borderId="10" xfId="0" applyNumberFormat="1" applyFont="1" applyBorder="1" applyAlignment="1" applyProtection="1">
      <alignment horizontal="center" vertical="top" wrapText="1"/>
      <protection/>
    </xf>
    <xf numFmtId="172" fontId="6" fillId="0" borderId="10" xfId="0" applyNumberFormat="1" applyFont="1" applyBorder="1" applyAlignment="1" applyProtection="1">
      <alignment horizontal="right" vertical="top" wrapText="1"/>
      <protection/>
    </xf>
    <xf numFmtId="49" fontId="1" fillId="0" borderId="10" xfId="0" applyNumberFormat="1" applyFont="1" applyBorder="1" applyAlignment="1" applyProtection="1">
      <alignment horizontal="center" vertical="top" wrapText="1"/>
      <protection/>
    </xf>
    <xf numFmtId="172" fontId="1" fillId="0" borderId="10" xfId="0" applyNumberFormat="1" applyFont="1" applyBorder="1" applyAlignment="1" applyProtection="1">
      <alignment horizontal="right" vertical="top" wrapText="1"/>
      <protection/>
    </xf>
    <xf numFmtId="49" fontId="1" fillId="0" borderId="10" xfId="0" applyNumberFormat="1" applyFont="1" applyBorder="1" applyAlignment="1" applyProtection="1">
      <alignment horizontal="left" vertical="top" wrapText="1"/>
      <protection/>
    </xf>
    <xf numFmtId="49" fontId="6" fillId="0" borderId="10" xfId="0" applyNumberFormat="1" applyFont="1" applyBorder="1" applyAlignment="1" applyProtection="1">
      <alignment horizontal="left" vertical="top" wrapText="1"/>
      <protection/>
    </xf>
    <xf numFmtId="174" fontId="7" fillId="0" borderId="10" xfId="0" applyNumberFormat="1" applyFont="1" applyBorder="1" applyAlignment="1" applyProtection="1">
      <alignment horizontal="left" vertical="top" wrapText="1"/>
      <protection/>
    </xf>
    <xf numFmtId="0" fontId="8" fillId="0" borderId="0" xfId="0" applyFont="1" applyFill="1" applyAlignment="1">
      <alignment horizontal="right" wrapText="1"/>
    </xf>
    <xf numFmtId="49" fontId="9" fillId="0" borderId="10" xfId="0" applyNumberFormat="1" applyFont="1" applyBorder="1" applyAlignment="1" applyProtection="1">
      <alignment horizontal="left" vertical="top" wrapText="1"/>
      <protection/>
    </xf>
    <xf numFmtId="49" fontId="10" fillId="0" borderId="10" xfId="0" applyNumberFormat="1" applyFont="1" applyBorder="1" applyAlignment="1" applyProtection="1">
      <alignment horizontal="center" vertical="top" wrapText="1"/>
      <protection/>
    </xf>
    <xf numFmtId="0" fontId="0" fillId="0" borderId="10" xfId="0" applyBorder="1" applyAlignment="1">
      <alignment/>
    </xf>
    <xf numFmtId="175" fontId="1" fillId="0" borderId="10" xfId="0" applyNumberFormat="1" applyFont="1" applyBorder="1" applyAlignment="1" applyProtection="1">
      <alignment vertical="top" wrapText="1"/>
      <protection/>
    </xf>
    <xf numFmtId="172" fontId="7" fillId="0" borderId="10" xfId="0" applyNumberFormat="1" applyFont="1" applyBorder="1" applyAlignment="1" applyProtection="1">
      <alignment vertical="top" wrapText="1"/>
      <protection/>
    </xf>
    <xf numFmtId="175" fontId="6" fillId="0" borderId="10" xfId="0" applyNumberFormat="1" applyFont="1" applyBorder="1" applyAlignment="1">
      <alignment vertical="top"/>
    </xf>
    <xf numFmtId="172" fontId="1" fillId="0" borderId="10" xfId="0" applyNumberFormat="1" applyFont="1" applyBorder="1" applyAlignment="1" applyProtection="1">
      <alignment vertical="top" wrapText="1"/>
      <protection/>
    </xf>
    <xf numFmtId="175" fontId="7" fillId="0" borderId="10" xfId="0" applyNumberFormat="1" applyFont="1" applyBorder="1" applyAlignment="1" applyProtection="1">
      <alignment vertical="top" wrapText="1"/>
      <protection/>
    </xf>
    <xf numFmtId="175" fontId="6" fillId="0" borderId="11" xfId="0" applyNumberFormat="1" applyFont="1" applyBorder="1" applyAlignment="1" applyProtection="1">
      <alignment vertical="top" wrapText="1"/>
      <protection/>
    </xf>
    <xf numFmtId="175" fontId="6" fillId="0" borderId="12" xfId="0" applyNumberFormat="1" applyFont="1" applyBorder="1" applyAlignment="1" applyProtection="1">
      <alignment vertical="top" wrapText="1"/>
      <protection/>
    </xf>
    <xf numFmtId="175" fontId="6" fillId="0" borderId="10" xfId="0" applyNumberFormat="1" applyFont="1" applyBorder="1" applyAlignment="1" applyProtection="1">
      <alignment vertical="top" wrapText="1"/>
      <protection/>
    </xf>
    <xf numFmtId="175" fontId="6" fillId="0" borderId="13" xfId="0" applyNumberFormat="1" applyFont="1" applyBorder="1" applyAlignment="1" applyProtection="1">
      <alignment vertical="top" wrapText="1"/>
      <protection/>
    </xf>
    <xf numFmtId="175" fontId="6" fillId="0" borderId="10" xfId="0" applyNumberFormat="1" applyFont="1" applyBorder="1" applyAlignment="1">
      <alignment/>
    </xf>
    <xf numFmtId="175" fontId="7" fillId="0" borderId="10" xfId="0" applyNumberFormat="1" applyFont="1" applyBorder="1" applyAlignment="1" applyProtection="1">
      <alignment horizontal="right" vertical="top" wrapText="1"/>
      <protection/>
    </xf>
    <xf numFmtId="49" fontId="6" fillId="0" borderId="12" xfId="0" applyNumberFormat="1" applyFont="1" applyBorder="1" applyAlignment="1" applyProtection="1">
      <alignment horizontal="left" vertical="top" wrapText="1"/>
      <protection/>
    </xf>
    <xf numFmtId="49" fontId="6" fillId="0" borderId="12" xfId="0" applyNumberFormat="1" applyFont="1" applyBorder="1" applyAlignment="1" applyProtection="1">
      <alignment horizontal="center" vertical="top" wrapText="1"/>
      <protection/>
    </xf>
    <xf numFmtId="175" fontId="6" fillId="0" borderId="13" xfId="0" applyNumberFormat="1" applyFont="1" applyBorder="1" applyAlignment="1" applyProtection="1">
      <alignment horizontal="right" vertical="top" wrapText="1"/>
      <protection/>
    </xf>
    <xf numFmtId="0" fontId="8" fillId="0" borderId="0" xfId="0" applyFont="1" applyFill="1" applyAlignment="1">
      <alignment horizontal="right" wrapText="1"/>
    </xf>
    <xf numFmtId="0" fontId="0" fillId="0" borderId="0" xfId="0" applyAlignment="1">
      <alignment/>
    </xf>
    <xf numFmtId="0" fontId="4" fillId="0" borderId="0" xfId="0" applyFont="1" applyBorder="1" applyAlignment="1" applyProtection="1">
      <alignment horizontal="center" vertical="center"/>
      <protection/>
    </xf>
    <xf numFmtId="49" fontId="1" fillId="0" borderId="13" xfId="0" applyNumberFormat="1" applyFont="1" applyBorder="1" applyAlignment="1" applyProtection="1">
      <alignment horizontal="center" vertical="center" wrapText="1"/>
      <protection/>
    </xf>
    <xf numFmtId="49" fontId="6" fillId="0" borderId="14" xfId="0" applyNumberFormat="1" applyFont="1" applyBorder="1" applyAlignment="1" applyProtection="1">
      <alignment horizontal="center" vertical="center" wrapText="1"/>
      <protection/>
    </xf>
    <xf numFmtId="49" fontId="1" fillId="0" borderId="15" xfId="0" applyNumberFormat="1" applyFont="1" applyBorder="1" applyAlignment="1" applyProtection="1">
      <alignment horizontal="center" vertical="center" wrapText="1"/>
      <protection/>
    </xf>
    <xf numFmtId="49" fontId="1" fillId="0" borderId="16" xfId="0" applyNumberFormat="1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5"/>
  <sheetViews>
    <sheetView tabSelected="1" zoomScalePageLayoutView="0" workbookViewId="0" topLeftCell="A1">
      <selection activeCell="M15" sqref="M15"/>
    </sheetView>
  </sheetViews>
  <sheetFormatPr defaultColWidth="9.140625" defaultRowHeight="12.75" customHeight="1"/>
  <cols>
    <col min="1" max="1" width="3.8515625" style="0" customWidth="1"/>
    <col min="2" max="2" width="7.00390625" style="0" customWidth="1"/>
    <col min="3" max="3" width="40.7109375" style="0" customWidth="1"/>
    <col min="4" max="4" width="4.28125" style="0" customWidth="1"/>
    <col min="5" max="5" width="5.57421875" style="0" customWidth="1"/>
    <col min="6" max="6" width="10.7109375" style="0" customWidth="1"/>
    <col min="7" max="7" width="5.140625" style="0" customWidth="1"/>
    <col min="8" max="8" width="9.57421875" style="0" customWidth="1"/>
    <col min="9" max="9" width="8.7109375" style="0" customWidth="1"/>
    <col min="10" max="10" width="6.7109375" style="0" customWidth="1"/>
  </cols>
  <sheetData>
    <row r="1" spans="1:8" ht="12.75">
      <c r="A1" s="13"/>
      <c r="B1" s="14"/>
      <c r="C1" s="1"/>
      <c r="D1" s="1"/>
      <c r="E1" s="1"/>
      <c r="F1" s="1"/>
      <c r="G1" s="1" t="s">
        <v>200</v>
      </c>
      <c r="H1" s="1"/>
    </row>
    <row r="2" spans="1:9" ht="12.75" customHeight="1">
      <c r="A2" s="2"/>
      <c r="C2" s="40" t="s">
        <v>279</v>
      </c>
      <c r="D2" s="40"/>
      <c r="E2" s="40"/>
      <c r="F2" s="40"/>
      <c r="G2" s="40"/>
      <c r="H2" s="40"/>
      <c r="I2" s="22"/>
    </row>
    <row r="4" spans="1:8" ht="30.75" customHeight="1">
      <c r="A4" s="49" t="s">
        <v>204</v>
      </c>
      <c r="B4" s="50"/>
      <c r="C4" s="50"/>
      <c r="D4" s="50"/>
      <c r="E4" s="50"/>
      <c r="F4" s="50"/>
      <c r="G4" s="50"/>
      <c r="H4" s="50"/>
    </row>
    <row r="5" spans="1:8" ht="12.75">
      <c r="A5" s="42"/>
      <c r="B5" s="41"/>
      <c r="C5" s="41"/>
      <c r="D5" s="41"/>
      <c r="E5" s="41"/>
      <c r="F5" s="41"/>
      <c r="G5" s="41"/>
      <c r="H5" s="41"/>
    </row>
    <row r="6" spans="1:10" ht="12.75">
      <c r="A6" s="43" t="s">
        <v>1</v>
      </c>
      <c r="B6" s="43" t="s">
        <v>3</v>
      </c>
      <c r="C6" s="43" t="s">
        <v>5</v>
      </c>
      <c r="D6" s="45" t="s">
        <v>7</v>
      </c>
      <c r="E6" s="46"/>
      <c r="F6" s="46"/>
      <c r="G6" s="46"/>
      <c r="H6" s="43" t="s">
        <v>203</v>
      </c>
      <c r="I6" s="47" t="s">
        <v>272</v>
      </c>
      <c r="J6" s="48" t="s">
        <v>273</v>
      </c>
    </row>
    <row r="7" spans="1:10" ht="27.75" customHeight="1">
      <c r="A7" s="44"/>
      <c r="B7" s="44"/>
      <c r="C7" s="44"/>
      <c r="D7" s="4" t="s">
        <v>12</v>
      </c>
      <c r="E7" s="4" t="s">
        <v>14</v>
      </c>
      <c r="F7" s="4" t="s">
        <v>15</v>
      </c>
      <c r="G7" s="4" t="s">
        <v>17</v>
      </c>
      <c r="H7" s="44"/>
      <c r="I7" s="47"/>
      <c r="J7" s="48"/>
    </row>
    <row r="8" spans="1:10" ht="12.75">
      <c r="A8" s="3" t="s">
        <v>2</v>
      </c>
      <c r="B8" s="3" t="s">
        <v>4</v>
      </c>
      <c r="C8" s="3" t="s">
        <v>6</v>
      </c>
      <c r="D8" s="3" t="s">
        <v>13</v>
      </c>
      <c r="E8" s="3" t="s">
        <v>0</v>
      </c>
      <c r="F8" s="3" t="s">
        <v>16</v>
      </c>
      <c r="G8" s="3" t="s">
        <v>8</v>
      </c>
      <c r="H8" s="3" t="s">
        <v>9</v>
      </c>
      <c r="I8" s="3" t="s">
        <v>10</v>
      </c>
      <c r="J8" s="3" t="s">
        <v>11</v>
      </c>
    </row>
    <row r="9" spans="1:10" ht="12.75">
      <c r="A9" s="5" t="s">
        <v>2</v>
      </c>
      <c r="B9" s="5" t="s">
        <v>18</v>
      </c>
      <c r="C9" s="6"/>
      <c r="D9" s="5"/>
      <c r="E9" s="5"/>
      <c r="F9" s="7"/>
      <c r="G9" s="7"/>
      <c r="H9" s="8">
        <f>H10</f>
        <v>54527.92837</v>
      </c>
      <c r="I9" s="8">
        <f>I10</f>
        <v>7729.66311</v>
      </c>
      <c r="J9" s="35">
        <f>I9/H9*100</f>
        <v>14.175603843869267</v>
      </c>
    </row>
    <row r="10" spans="1:10" ht="12.75">
      <c r="A10" s="9" t="s">
        <v>4</v>
      </c>
      <c r="B10" s="9" t="s">
        <v>19</v>
      </c>
      <c r="C10" s="10"/>
      <c r="D10" s="9"/>
      <c r="E10" s="9"/>
      <c r="F10" s="9"/>
      <c r="G10" s="9"/>
      <c r="H10" s="11">
        <f>H11+H50+H61+H70+H91+H136+H144+H148+H133</f>
        <v>54527.92837</v>
      </c>
      <c r="I10" s="11">
        <f>I11+I50+I61+I70+I91+I136+I144+I148</f>
        <v>7729.66311</v>
      </c>
      <c r="J10" s="35">
        <f aca="true" t="shared" si="0" ref="J10:J73">I10/H10*100</f>
        <v>14.175603843869267</v>
      </c>
    </row>
    <row r="11" spans="1:10" ht="12.75">
      <c r="A11" s="9" t="s">
        <v>6</v>
      </c>
      <c r="B11" s="9" t="s">
        <v>19</v>
      </c>
      <c r="C11" s="10" t="s">
        <v>21</v>
      </c>
      <c r="D11" s="9" t="s">
        <v>20</v>
      </c>
      <c r="E11" s="9"/>
      <c r="F11" s="9"/>
      <c r="G11" s="9"/>
      <c r="H11" s="11">
        <f>H12+H23+H42+H46+H40</f>
        <v>13105.0212</v>
      </c>
      <c r="I11" s="11">
        <f>I12+I23+I42+I46+I40</f>
        <v>2954.2677000000003</v>
      </c>
      <c r="J11" s="35">
        <f t="shared" si="0"/>
        <v>22.543021143681937</v>
      </c>
    </row>
    <row r="12" spans="1:10" ht="31.5">
      <c r="A12" s="9" t="s">
        <v>13</v>
      </c>
      <c r="B12" s="9" t="s">
        <v>19</v>
      </c>
      <c r="C12" s="10" t="s">
        <v>23</v>
      </c>
      <c r="D12" s="9" t="s">
        <v>20</v>
      </c>
      <c r="E12" s="9" t="s">
        <v>22</v>
      </c>
      <c r="F12" s="9"/>
      <c r="G12" s="9"/>
      <c r="H12" s="11">
        <f>H13</f>
        <v>828.1659999999999</v>
      </c>
      <c r="I12" s="11">
        <f>I13</f>
        <v>227.87333999999998</v>
      </c>
      <c r="J12" s="35">
        <f t="shared" si="0"/>
        <v>27.515418406454746</v>
      </c>
    </row>
    <row r="13" spans="1:10" ht="12.75">
      <c r="A13" s="5" t="s">
        <v>0</v>
      </c>
      <c r="B13" s="9" t="s">
        <v>19</v>
      </c>
      <c r="C13" s="10" t="s">
        <v>25</v>
      </c>
      <c r="D13" s="9" t="s">
        <v>20</v>
      </c>
      <c r="E13" s="9" t="s">
        <v>22</v>
      </c>
      <c r="F13" s="9" t="s">
        <v>24</v>
      </c>
      <c r="G13" s="9"/>
      <c r="H13" s="11">
        <f>H14+H16+H18</f>
        <v>828.1659999999999</v>
      </c>
      <c r="I13" s="11">
        <f>I14+I16+I18</f>
        <v>227.87333999999998</v>
      </c>
      <c r="J13" s="35">
        <f t="shared" si="0"/>
        <v>27.515418406454746</v>
      </c>
    </row>
    <row r="14" spans="1:10" ht="31.5">
      <c r="A14" s="9" t="s">
        <v>16</v>
      </c>
      <c r="B14" s="9" t="s">
        <v>19</v>
      </c>
      <c r="C14" s="10" t="s">
        <v>27</v>
      </c>
      <c r="D14" s="9" t="s">
        <v>20</v>
      </c>
      <c r="E14" s="9" t="s">
        <v>22</v>
      </c>
      <c r="F14" s="9" t="s">
        <v>24</v>
      </c>
      <c r="G14" s="9" t="s">
        <v>26</v>
      </c>
      <c r="H14" s="30">
        <f>H15</f>
        <v>612.516</v>
      </c>
      <c r="I14" s="27">
        <f>I15</f>
        <v>182.0436</v>
      </c>
      <c r="J14" s="35">
        <f t="shared" si="0"/>
        <v>29.72062770605176</v>
      </c>
    </row>
    <row r="15" spans="1:10" ht="33.75">
      <c r="A15" s="9" t="s">
        <v>8</v>
      </c>
      <c r="B15" s="15" t="s">
        <v>19</v>
      </c>
      <c r="C15" s="20" t="s">
        <v>27</v>
      </c>
      <c r="D15" s="15" t="s">
        <v>20</v>
      </c>
      <c r="E15" s="15" t="s">
        <v>22</v>
      </c>
      <c r="F15" s="15" t="s">
        <v>24</v>
      </c>
      <c r="G15" s="15" t="s">
        <v>26</v>
      </c>
      <c r="H15" s="31">
        <v>612.516</v>
      </c>
      <c r="I15" s="28">
        <v>182.0436</v>
      </c>
      <c r="J15" s="35">
        <f t="shared" si="0"/>
        <v>29.72062770605176</v>
      </c>
    </row>
    <row r="16" spans="1:10" ht="21">
      <c r="A16" s="9" t="s">
        <v>9</v>
      </c>
      <c r="B16" s="9" t="s">
        <v>19</v>
      </c>
      <c r="C16" s="10" t="s">
        <v>29</v>
      </c>
      <c r="D16" s="9" t="s">
        <v>20</v>
      </c>
      <c r="E16" s="9" t="s">
        <v>22</v>
      </c>
      <c r="F16" s="9" t="s">
        <v>24</v>
      </c>
      <c r="G16" s="9" t="s">
        <v>28</v>
      </c>
      <c r="H16" s="30">
        <f>H17</f>
        <v>184.98</v>
      </c>
      <c r="I16" s="27">
        <f>I17</f>
        <v>30.82974</v>
      </c>
      <c r="J16" s="35">
        <f t="shared" si="0"/>
        <v>16.666526110930914</v>
      </c>
    </row>
    <row r="17" spans="1:10" ht="22.5">
      <c r="A17" s="5" t="s">
        <v>10</v>
      </c>
      <c r="B17" s="15" t="s">
        <v>19</v>
      </c>
      <c r="C17" s="20" t="s">
        <v>29</v>
      </c>
      <c r="D17" s="15" t="s">
        <v>20</v>
      </c>
      <c r="E17" s="15" t="s">
        <v>22</v>
      </c>
      <c r="F17" s="15" t="s">
        <v>24</v>
      </c>
      <c r="G17" s="15" t="s">
        <v>28</v>
      </c>
      <c r="H17" s="32">
        <v>184.98</v>
      </c>
      <c r="I17" s="28">
        <v>30.82974</v>
      </c>
      <c r="J17" s="35">
        <f t="shared" si="0"/>
        <v>16.666526110930914</v>
      </c>
    </row>
    <row r="18" spans="1:10" ht="54" customHeight="1">
      <c r="A18" s="9" t="s">
        <v>11</v>
      </c>
      <c r="B18" s="9" t="s">
        <v>19</v>
      </c>
      <c r="C18" s="10" t="s">
        <v>232</v>
      </c>
      <c r="D18" s="9" t="s">
        <v>20</v>
      </c>
      <c r="E18" s="9" t="s">
        <v>22</v>
      </c>
      <c r="F18" s="9" t="s">
        <v>233</v>
      </c>
      <c r="G18" s="15"/>
      <c r="H18" s="18">
        <f>H19+H21</f>
        <v>30.67</v>
      </c>
      <c r="I18" s="18">
        <f>I19+I21</f>
        <v>15</v>
      </c>
      <c r="J18" s="35">
        <f t="shared" si="0"/>
        <v>48.90772742093251</v>
      </c>
    </row>
    <row r="19" spans="1:10" ht="31.5">
      <c r="A19" s="9" t="s">
        <v>34</v>
      </c>
      <c r="B19" s="9" t="s">
        <v>19</v>
      </c>
      <c r="C19" s="10" t="s">
        <v>27</v>
      </c>
      <c r="D19" s="9" t="s">
        <v>20</v>
      </c>
      <c r="E19" s="9" t="s">
        <v>22</v>
      </c>
      <c r="F19" s="9" t="s">
        <v>233</v>
      </c>
      <c r="G19" s="9" t="s">
        <v>26</v>
      </c>
      <c r="H19" s="26">
        <f>H20</f>
        <v>23.556</v>
      </c>
      <c r="I19" s="29">
        <f>I20</f>
        <v>15</v>
      </c>
      <c r="J19" s="35">
        <f t="shared" si="0"/>
        <v>63.67804381049413</v>
      </c>
    </row>
    <row r="20" spans="1:10" ht="33.75">
      <c r="A20" s="9" t="s">
        <v>35</v>
      </c>
      <c r="B20" s="15" t="s">
        <v>19</v>
      </c>
      <c r="C20" s="20" t="s">
        <v>27</v>
      </c>
      <c r="D20" s="15" t="s">
        <v>20</v>
      </c>
      <c r="E20" s="15" t="s">
        <v>22</v>
      </c>
      <c r="F20" s="15" t="s">
        <v>233</v>
      </c>
      <c r="G20" s="15" t="s">
        <v>26</v>
      </c>
      <c r="H20" s="33">
        <v>23.556</v>
      </c>
      <c r="I20" s="28">
        <v>15</v>
      </c>
      <c r="J20" s="35">
        <f t="shared" si="0"/>
        <v>63.67804381049413</v>
      </c>
    </row>
    <row r="21" spans="1:10" ht="21">
      <c r="A21" s="5" t="s">
        <v>36</v>
      </c>
      <c r="B21" s="9" t="s">
        <v>19</v>
      </c>
      <c r="C21" s="10" t="s">
        <v>29</v>
      </c>
      <c r="D21" s="9" t="s">
        <v>20</v>
      </c>
      <c r="E21" s="9" t="s">
        <v>22</v>
      </c>
      <c r="F21" s="9" t="s">
        <v>233</v>
      </c>
      <c r="G21" s="9" t="s">
        <v>28</v>
      </c>
      <c r="H21" s="30">
        <v>7.114</v>
      </c>
      <c r="I21" s="28">
        <v>0</v>
      </c>
      <c r="J21" s="35">
        <f t="shared" si="0"/>
        <v>0</v>
      </c>
    </row>
    <row r="22" spans="1:10" ht="22.5">
      <c r="A22" s="9" t="s">
        <v>39</v>
      </c>
      <c r="B22" s="15" t="s">
        <v>19</v>
      </c>
      <c r="C22" s="20" t="s">
        <v>29</v>
      </c>
      <c r="D22" s="15" t="s">
        <v>20</v>
      </c>
      <c r="E22" s="15" t="s">
        <v>22</v>
      </c>
      <c r="F22" s="15" t="s">
        <v>233</v>
      </c>
      <c r="G22" s="15" t="s">
        <v>28</v>
      </c>
      <c r="H22" s="33">
        <v>7.114</v>
      </c>
      <c r="I22" s="28">
        <v>0</v>
      </c>
      <c r="J22" s="35">
        <f t="shared" si="0"/>
        <v>0</v>
      </c>
    </row>
    <row r="23" spans="1:10" ht="52.5">
      <c r="A23" s="9" t="s">
        <v>40</v>
      </c>
      <c r="B23" s="9" t="s">
        <v>19</v>
      </c>
      <c r="C23" s="10" t="s">
        <v>31</v>
      </c>
      <c r="D23" s="9" t="s">
        <v>20</v>
      </c>
      <c r="E23" s="9" t="s">
        <v>30</v>
      </c>
      <c r="F23" s="9"/>
      <c r="G23" s="9"/>
      <c r="H23" s="11">
        <f>H24</f>
        <v>12032.5362</v>
      </c>
      <c r="I23" s="11">
        <f>I24</f>
        <v>2722.8143600000003</v>
      </c>
      <c r="J23" s="35">
        <f t="shared" si="0"/>
        <v>22.628765164238608</v>
      </c>
    </row>
    <row r="24" spans="1:10" ht="31.5">
      <c r="A24" s="9" t="s">
        <v>41</v>
      </c>
      <c r="B24" s="9" t="s">
        <v>19</v>
      </c>
      <c r="C24" s="10" t="s">
        <v>33</v>
      </c>
      <c r="D24" s="9" t="s">
        <v>20</v>
      </c>
      <c r="E24" s="9" t="s">
        <v>30</v>
      </c>
      <c r="F24" s="9" t="s">
        <v>32</v>
      </c>
      <c r="G24" s="9"/>
      <c r="H24" s="11">
        <f>H25+H27+H29+H36+H31+H38</f>
        <v>12032.5362</v>
      </c>
      <c r="I24" s="11">
        <f>I25+I27+I29+I36+I31+I38</f>
        <v>2722.8143600000003</v>
      </c>
      <c r="J24" s="35">
        <f t="shared" si="0"/>
        <v>22.628765164238608</v>
      </c>
    </row>
    <row r="25" spans="1:10" ht="31.5">
      <c r="A25" s="5" t="s">
        <v>42</v>
      </c>
      <c r="B25" s="9" t="s">
        <v>19</v>
      </c>
      <c r="C25" s="10" t="s">
        <v>27</v>
      </c>
      <c r="D25" s="9" t="s">
        <v>20</v>
      </c>
      <c r="E25" s="9" t="s">
        <v>30</v>
      </c>
      <c r="F25" s="9" t="s">
        <v>32</v>
      </c>
      <c r="G25" s="9" t="s">
        <v>26</v>
      </c>
      <c r="H25" s="30">
        <f>H26</f>
        <v>4837.001</v>
      </c>
      <c r="I25" s="27">
        <f>I26</f>
        <v>1138.79468</v>
      </c>
      <c r="J25" s="35">
        <f t="shared" si="0"/>
        <v>23.54340385705936</v>
      </c>
    </row>
    <row r="26" spans="1:10" ht="33.75">
      <c r="A26" s="9" t="s">
        <v>45</v>
      </c>
      <c r="B26" s="15" t="s">
        <v>19</v>
      </c>
      <c r="C26" s="20" t="s">
        <v>27</v>
      </c>
      <c r="D26" s="15" t="s">
        <v>20</v>
      </c>
      <c r="E26" s="15" t="s">
        <v>30</v>
      </c>
      <c r="F26" s="15" t="s">
        <v>32</v>
      </c>
      <c r="G26" s="15" t="s">
        <v>26</v>
      </c>
      <c r="H26" s="31">
        <v>4837.001</v>
      </c>
      <c r="I26" s="28">
        <v>1138.79468</v>
      </c>
      <c r="J26" s="35">
        <f t="shared" si="0"/>
        <v>23.54340385705936</v>
      </c>
    </row>
    <row r="27" spans="1:10" ht="31.5">
      <c r="A27" s="9" t="s">
        <v>46</v>
      </c>
      <c r="B27" s="9" t="s">
        <v>19</v>
      </c>
      <c r="C27" s="10" t="s">
        <v>38</v>
      </c>
      <c r="D27" s="9" t="s">
        <v>20</v>
      </c>
      <c r="E27" s="9" t="s">
        <v>30</v>
      </c>
      <c r="F27" s="9" t="s">
        <v>32</v>
      </c>
      <c r="G27" s="9" t="s">
        <v>37</v>
      </c>
      <c r="H27" s="30">
        <f>H28</f>
        <v>876</v>
      </c>
      <c r="I27" s="27">
        <f>I28</f>
        <v>120.20215</v>
      </c>
      <c r="J27" s="35">
        <f t="shared" si="0"/>
        <v>13.721706621004568</v>
      </c>
    </row>
    <row r="28" spans="1:10" ht="33.75">
      <c r="A28" s="9" t="s">
        <v>48</v>
      </c>
      <c r="B28" s="15" t="s">
        <v>19</v>
      </c>
      <c r="C28" s="20" t="s">
        <v>38</v>
      </c>
      <c r="D28" s="15" t="s">
        <v>20</v>
      </c>
      <c r="E28" s="15" t="s">
        <v>30</v>
      </c>
      <c r="F28" s="15" t="s">
        <v>32</v>
      </c>
      <c r="G28" s="15" t="s">
        <v>37</v>
      </c>
      <c r="H28" s="31">
        <v>876</v>
      </c>
      <c r="I28" s="28">
        <v>120.20215</v>
      </c>
      <c r="J28" s="35">
        <f t="shared" si="0"/>
        <v>13.721706621004568</v>
      </c>
    </row>
    <row r="29" spans="1:10" ht="21">
      <c r="A29" s="5" t="s">
        <v>51</v>
      </c>
      <c r="B29" s="9" t="s">
        <v>19</v>
      </c>
      <c r="C29" s="10" t="s">
        <v>29</v>
      </c>
      <c r="D29" s="9" t="s">
        <v>20</v>
      </c>
      <c r="E29" s="9" t="s">
        <v>30</v>
      </c>
      <c r="F29" s="9" t="s">
        <v>32</v>
      </c>
      <c r="G29" s="9" t="s">
        <v>28</v>
      </c>
      <c r="H29" s="30">
        <f>H30</f>
        <v>1460.774</v>
      </c>
      <c r="I29" s="27">
        <f>I30</f>
        <v>317.24723</v>
      </c>
      <c r="J29" s="35">
        <f t="shared" si="0"/>
        <v>21.717748946791225</v>
      </c>
    </row>
    <row r="30" spans="1:10" ht="22.5">
      <c r="A30" s="9" t="s">
        <v>54</v>
      </c>
      <c r="B30" s="9" t="s">
        <v>19</v>
      </c>
      <c r="C30" s="20" t="s">
        <v>29</v>
      </c>
      <c r="D30" s="15" t="s">
        <v>20</v>
      </c>
      <c r="E30" s="15" t="s">
        <v>30</v>
      </c>
      <c r="F30" s="15" t="s">
        <v>32</v>
      </c>
      <c r="G30" s="15" t="s">
        <v>28</v>
      </c>
      <c r="H30" s="32">
        <v>1460.774</v>
      </c>
      <c r="I30" s="28">
        <v>317.24723</v>
      </c>
      <c r="J30" s="35">
        <f t="shared" si="0"/>
        <v>21.717748946791225</v>
      </c>
    </row>
    <row r="31" spans="1:10" ht="63">
      <c r="A31" s="9" t="s">
        <v>55</v>
      </c>
      <c r="B31" s="9" t="s">
        <v>19</v>
      </c>
      <c r="C31" s="10" t="s">
        <v>232</v>
      </c>
      <c r="D31" s="9" t="s">
        <v>20</v>
      </c>
      <c r="E31" s="9" t="s">
        <v>30</v>
      </c>
      <c r="F31" s="9" t="s">
        <v>234</v>
      </c>
      <c r="G31" s="9"/>
      <c r="H31" s="11">
        <f>H32+H34</f>
        <v>182.234</v>
      </c>
      <c r="I31" s="11">
        <f>I32+I34</f>
        <v>20.46</v>
      </c>
      <c r="J31" s="35">
        <f t="shared" si="0"/>
        <v>11.22732311204276</v>
      </c>
    </row>
    <row r="32" spans="1:10" ht="31.5">
      <c r="A32" s="9" t="s">
        <v>57</v>
      </c>
      <c r="B32" s="9" t="s">
        <v>19</v>
      </c>
      <c r="C32" s="10" t="s">
        <v>27</v>
      </c>
      <c r="D32" s="9" t="s">
        <v>20</v>
      </c>
      <c r="E32" s="9" t="s">
        <v>30</v>
      </c>
      <c r="F32" s="9" t="s">
        <v>234</v>
      </c>
      <c r="G32" s="9" t="s">
        <v>26</v>
      </c>
      <c r="H32" s="30">
        <f>H33</f>
        <v>139.965</v>
      </c>
      <c r="I32" s="27">
        <f>I33</f>
        <v>20.46</v>
      </c>
      <c r="J32" s="35">
        <f t="shared" si="0"/>
        <v>14.61794019933555</v>
      </c>
    </row>
    <row r="33" spans="1:10" ht="33.75">
      <c r="A33" s="5" t="s">
        <v>60</v>
      </c>
      <c r="B33" s="15" t="s">
        <v>19</v>
      </c>
      <c r="C33" s="20" t="s">
        <v>27</v>
      </c>
      <c r="D33" s="15" t="s">
        <v>20</v>
      </c>
      <c r="E33" s="15" t="s">
        <v>30</v>
      </c>
      <c r="F33" s="15" t="s">
        <v>234</v>
      </c>
      <c r="G33" s="15" t="s">
        <v>26</v>
      </c>
      <c r="H33" s="33">
        <v>139.965</v>
      </c>
      <c r="I33" s="28">
        <v>20.46</v>
      </c>
      <c r="J33" s="35">
        <f t="shared" si="0"/>
        <v>14.61794019933555</v>
      </c>
    </row>
    <row r="34" spans="1:10" ht="21">
      <c r="A34" s="9" t="s">
        <v>61</v>
      </c>
      <c r="B34" s="9" t="s">
        <v>19</v>
      </c>
      <c r="C34" s="10" t="s">
        <v>29</v>
      </c>
      <c r="D34" s="9" t="s">
        <v>20</v>
      </c>
      <c r="E34" s="9" t="s">
        <v>30</v>
      </c>
      <c r="F34" s="9" t="s">
        <v>234</v>
      </c>
      <c r="G34" s="9" t="s">
        <v>28</v>
      </c>
      <c r="H34" s="30">
        <f>H35</f>
        <v>42.269</v>
      </c>
      <c r="I34" s="27">
        <f>I35</f>
        <v>0</v>
      </c>
      <c r="J34" s="35">
        <f>I34/H34*100</f>
        <v>0</v>
      </c>
    </row>
    <row r="35" spans="1:10" ht="22.5">
      <c r="A35" s="9" t="s">
        <v>62</v>
      </c>
      <c r="B35" s="9" t="s">
        <v>19</v>
      </c>
      <c r="C35" s="20" t="s">
        <v>29</v>
      </c>
      <c r="D35" s="15" t="s">
        <v>20</v>
      </c>
      <c r="E35" s="15" t="s">
        <v>30</v>
      </c>
      <c r="F35" s="15" t="s">
        <v>234</v>
      </c>
      <c r="G35" s="15" t="s">
        <v>28</v>
      </c>
      <c r="H35" s="33">
        <v>42.269</v>
      </c>
      <c r="I35" s="28">
        <v>0</v>
      </c>
      <c r="J35" s="35">
        <f t="shared" si="0"/>
        <v>0</v>
      </c>
    </row>
    <row r="36" spans="1:10" ht="31.5">
      <c r="A36" s="9" t="s">
        <v>64</v>
      </c>
      <c r="B36" s="9" t="s">
        <v>19</v>
      </c>
      <c r="C36" s="10" t="s">
        <v>44</v>
      </c>
      <c r="D36" s="9" t="s">
        <v>20</v>
      </c>
      <c r="E36" s="9" t="s">
        <v>30</v>
      </c>
      <c r="F36" s="9" t="s">
        <v>32</v>
      </c>
      <c r="G36" s="9" t="s">
        <v>43</v>
      </c>
      <c r="H36" s="11">
        <f>H37</f>
        <v>4626.5272</v>
      </c>
      <c r="I36" s="11">
        <f>I37</f>
        <v>1123.51015</v>
      </c>
      <c r="J36" s="35">
        <f t="shared" si="0"/>
        <v>24.28409261270527</v>
      </c>
    </row>
    <row r="37" spans="1:10" ht="33.75">
      <c r="A37" s="9" t="s">
        <v>67</v>
      </c>
      <c r="B37" s="15" t="s">
        <v>19</v>
      </c>
      <c r="C37" s="20" t="s">
        <v>44</v>
      </c>
      <c r="D37" s="15" t="s">
        <v>20</v>
      </c>
      <c r="E37" s="15" t="s">
        <v>30</v>
      </c>
      <c r="F37" s="15" t="s">
        <v>32</v>
      </c>
      <c r="G37" s="15" t="s">
        <v>43</v>
      </c>
      <c r="H37" s="32">
        <v>4626.5272</v>
      </c>
      <c r="I37" s="28">
        <v>1123.51015</v>
      </c>
      <c r="J37" s="35">
        <f t="shared" si="0"/>
        <v>24.28409261270527</v>
      </c>
    </row>
    <row r="38" spans="1:10" ht="12.75">
      <c r="A38" s="9" t="s">
        <v>70</v>
      </c>
      <c r="B38" s="9" t="s">
        <v>19</v>
      </c>
      <c r="C38" s="10" t="s">
        <v>235</v>
      </c>
      <c r="D38" s="9" t="s">
        <v>20</v>
      </c>
      <c r="E38" s="9" t="s">
        <v>30</v>
      </c>
      <c r="F38" s="9" t="s">
        <v>32</v>
      </c>
      <c r="G38" s="9" t="s">
        <v>236</v>
      </c>
      <c r="H38" s="30">
        <f>H39</f>
        <v>50</v>
      </c>
      <c r="I38" s="27">
        <f>I39</f>
        <v>2.60015</v>
      </c>
      <c r="J38" s="35">
        <f t="shared" si="0"/>
        <v>5.2003</v>
      </c>
    </row>
    <row r="39" spans="1:10" ht="12.75">
      <c r="A39" s="5" t="s">
        <v>71</v>
      </c>
      <c r="B39" s="15" t="s">
        <v>19</v>
      </c>
      <c r="C39" s="20" t="s">
        <v>235</v>
      </c>
      <c r="D39" s="15" t="s">
        <v>20</v>
      </c>
      <c r="E39" s="15" t="s">
        <v>30</v>
      </c>
      <c r="F39" s="15" t="s">
        <v>32</v>
      </c>
      <c r="G39" s="15" t="s">
        <v>236</v>
      </c>
      <c r="H39" s="33">
        <v>50</v>
      </c>
      <c r="I39" s="28">
        <v>2.60015</v>
      </c>
      <c r="J39" s="35">
        <f t="shared" si="0"/>
        <v>5.2003</v>
      </c>
    </row>
    <row r="40" spans="1:10" ht="31.5">
      <c r="A40" s="9" t="s">
        <v>72</v>
      </c>
      <c r="B40" s="9" t="s">
        <v>19</v>
      </c>
      <c r="C40" s="10" t="s">
        <v>228</v>
      </c>
      <c r="D40" s="9" t="s">
        <v>20</v>
      </c>
      <c r="E40" s="9" t="s">
        <v>229</v>
      </c>
      <c r="F40" s="9" t="s">
        <v>230</v>
      </c>
      <c r="G40" s="15"/>
      <c r="H40" s="11">
        <f>H41</f>
        <v>130</v>
      </c>
      <c r="I40" s="11">
        <f>I41</f>
        <v>0</v>
      </c>
      <c r="J40" s="35">
        <f t="shared" si="0"/>
        <v>0</v>
      </c>
    </row>
    <row r="41" spans="1:10" ht="33.75">
      <c r="A41" s="9" t="s">
        <v>73</v>
      </c>
      <c r="B41" s="15" t="s">
        <v>19</v>
      </c>
      <c r="C41" s="20" t="s">
        <v>44</v>
      </c>
      <c r="D41" s="15" t="s">
        <v>20</v>
      </c>
      <c r="E41" s="15" t="s">
        <v>229</v>
      </c>
      <c r="F41" s="15" t="s">
        <v>230</v>
      </c>
      <c r="G41" s="15" t="s">
        <v>43</v>
      </c>
      <c r="H41" s="33">
        <v>130</v>
      </c>
      <c r="I41" s="28">
        <v>0</v>
      </c>
      <c r="J41" s="35">
        <f t="shared" si="0"/>
        <v>0</v>
      </c>
    </row>
    <row r="42" spans="1:10" ht="12.75">
      <c r="A42" s="9" t="s">
        <v>74</v>
      </c>
      <c r="B42" s="9" t="s">
        <v>19</v>
      </c>
      <c r="C42" s="10" t="s">
        <v>47</v>
      </c>
      <c r="D42" s="9" t="s">
        <v>20</v>
      </c>
      <c r="E42" s="9" t="s">
        <v>34</v>
      </c>
      <c r="F42" s="9"/>
      <c r="G42" s="9"/>
      <c r="H42" s="11">
        <f>H43</f>
        <v>100</v>
      </c>
      <c r="I42" s="11">
        <f>I43</f>
        <v>0</v>
      </c>
      <c r="J42" s="35">
        <f t="shared" si="0"/>
        <v>0</v>
      </c>
    </row>
    <row r="43" spans="1:10" ht="21">
      <c r="A43" s="9" t="s">
        <v>75</v>
      </c>
      <c r="B43" s="9" t="s">
        <v>19</v>
      </c>
      <c r="C43" s="10" t="s">
        <v>50</v>
      </c>
      <c r="D43" s="9" t="s">
        <v>20</v>
      </c>
      <c r="E43" s="9" t="s">
        <v>34</v>
      </c>
      <c r="F43" s="9" t="s">
        <v>49</v>
      </c>
      <c r="G43" s="9"/>
      <c r="H43" s="11">
        <f>H44</f>
        <v>100</v>
      </c>
      <c r="I43" s="11">
        <f>I44</f>
        <v>0</v>
      </c>
      <c r="J43" s="35">
        <f t="shared" si="0"/>
        <v>0</v>
      </c>
    </row>
    <row r="44" spans="1:10" ht="12.75">
      <c r="A44" s="9" t="s">
        <v>76</v>
      </c>
      <c r="B44" s="9" t="s">
        <v>19</v>
      </c>
      <c r="C44" s="10" t="s">
        <v>53</v>
      </c>
      <c r="D44" s="9" t="s">
        <v>20</v>
      </c>
      <c r="E44" s="9" t="s">
        <v>34</v>
      </c>
      <c r="F44" s="9" t="s">
        <v>49</v>
      </c>
      <c r="G44" s="9" t="s">
        <v>52</v>
      </c>
      <c r="H44" s="30">
        <v>100</v>
      </c>
      <c r="I44" s="28">
        <v>0</v>
      </c>
      <c r="J44" s="35">
        <f t="shared" si="0"/>
        <v>0</v>
      </c>
    </row>
    <row r="45" spans="1:10" ht="12.75">
      <c r="A45" s="5" t="s">
        <v>77</v>
      </c>
      <c r="B45" s="15" t="s">
        <v>19</v>
      </c>
      <c r="C45" s="20" t="s">
        <v>53</v>
      </c>
      <c r="D45" s="15" t="s">
        <v>20</v>
      </c>
      <c r="E45" s="15" t="s">
        <v>34</v>
      </c>
      <c r="F45" s="15" t="s">
        <v>49</v>
      </c>
      <c r="G45" s="15" t="s">
        <v>52</v>
      </c>
      <c r="H45" s="31">
        <v>100</v>
      </c>
      <c r="I45" s="28">
        <v>0</v>
      </c>
      <c r="J45" s="35">
        <f t="shared" si="0"/>
        <v>0</v>
      </c>
    </row>
    <row r="46" spans="1:10" ht="12.75">
      <c r="A46" s="9" t="s">
        <v>78</v>
      </c>
      <c r="B46" s="9" t="s">
        <v>19</v>
      </c>
      <c r="C46" s="10" t="s">
        <v>56</v>
      </c>
      <c r="D46" s="9" t="s">
        <v>20</v>
      </c>
      <c r="E46" s="9" t="s">
        <v>36</v>
      </c>
      <c r="F46" s="9"/>
      <c r="G46" s="9"/>
      <c r="H46" s="11">
        <f aca="true" t="shared" si="1" ref="H46:I48">H47</f>
        <v>14.319</v>
      </c>
      <c r="I46" s="11">
        <f t="shared" si="1"/>
        <v>3.58</v>
      </c>
      <c r="J46" s="35">
        <f t="shared" si="0"/>
        <v>25.00174593197849</v>
      </c>
    </row>
    <row r="47" spans="1:10" ht="52.5">
      <c r="A47" s="9" t="s">
        <v>80</v>
      </c>
      <c r="B47" s="9" t="s">
        <v>19</v>
      </c>
      <c r="C47" s="10" t="s">
        <v>59</v>
      </c>
      <c r="D47" s="9" t="s">
        <v>20</v>
      </c>
      <c r="E47" s="9" t="s">
        <v>36</v>
      </c>
      <c r="F47" s="9" t="s">
        <v>58</v>
      </c>
      <c r="G47" s="9"/>
      <c r="H47" s="11">
        <f t="shared" si="1"/>
        <v>14.319</v>
      </c>
      <c r="I47" s="11">
        <f t="shared" si="1"/>
        <v>3.58</v>
      </c>
      <c r="J47" s="35">
        <f t="shared" si="0"/>
        <v>25.00174593197849</v>
      </c>
    </row>
    <row r="48" spans="1:10" ht="31.5">
      <c r="A48" s="9" t="s">
        <v>83</v>
      </c>
      <c r="B48" s="9" t="s">
        <v>19</v>
      </c>
      <c r="C48" s="10" t="s">
        <v>44</v>
      </c>
      <c r="D48" s="9" t="s">
        <v>20</v>
      </c>
      <c r="E48" s="9" t="s">
        <v>36</v>
      </c>
      <c r="F48" s="9" t="s">
        <v>58</v>
      </c>
      <c r="G48" s="9" t="s">
        <v>43</v>
      </c>
      <c r="H48" s="30">
        <f t="shared" si="1"/>
        <v>14.319</v>
      </c>
      <c r="I48" s="27">
        <f t="shared" si="1"/>
        <v>3.58</v>
      </c>
      <c r="J48" s="35">
        <f t="shared" si="0"/>
        <v>25.00174593197849</v>
      </c>
    </row>
    <row r="49" spans="1:10" ht="33.75">
      <c r="A49" s="9" t="s">
        <v>84</v>
      </c>
      <c r="B49" s="15" t="s">
        <v>19</v>
      </c>
      <c r="C49" s="20" t="s">
        <v>44</v>
      </c>
      <c r="D49" s="15" t="s">
        <v>20</v>
      </c>
      <c r="E49" s="15" t="s">
        <v>36</v>
      </c>
      <c r="F49" s="15" t="s">
        <v>58</v>
      </c>
      <c r="G49" s="15" t="s">
        <v>43</v>
      </c>
      <c r="H49" s="31">
        <v>14.319</v>
      </c>
      <c r="I49" s="28">
        <v>3.58</v>
      </c>
      <c r="J49" s="35">
        <f t="shared" si="0"/>
        <v>25.00174593197849</v>
      </c>
    </row>
    <row r="50" spans="1:10" ht="16.5" customHeight="1">
      <c r="A50" s="9" t="s">
        <v>85</v>
      </c>
      <c r="B50" s="9" t="s">
        <v>19</v>
      </c>
      <c r="C50" s="10" t="s">
        <v>63</v>
      </c>
      <c r="D50" s="9" t="s">
        <v>22</v>
      </c>
      <c r="E50" s="9"/>
      <c r="F50" s="9"/>
      <c r="G50" s="9"/>
      <c r="H50" s="11">
        <f>H51</f>
        <v>387</v>
      </c>
      <c r="I50" s="11">
        <f>I51</f>
        <v>76.45595</v>
      </c>
      <c r="J50" s="35">
        <f t="shared" si="0"/>
        <v>19.756059431524548</v>
      </c>
    </row>
    <row r="51" spans="1:10" ht="21">
      <c r="A51" s="5" t="s">
        <v>86</v>
      </c>
      <c r="B51" s="9" t="s">
        <v>19</v>
      </c>
      <c r="C51" s="10" t="s">
        <v>66</v>
      </c>
      <c r="D51" s="9" t="s">
        <v>22</v>
      </c>
      <c r="E51" s="9" t="s">
        <v>65</v>
      </c>
      <c r="F51" s="9"/>
      <c r="G51" s="9"/>
      <c r="H51" s="11">
        <f>H52</f>
        <v>387</v>
      </c>
      <c r="I51" s="11">
        <f>I52</f>
        <v>76.45595</v>
      </c>
      <c r="J51" s="35">
        <f t="shared" si="0"/>
        <v>19.756059431524548</v>
      </c>
    </row>
    <row r="52" spans="1:10" ht="31.5">
      <c r="A52" s="9" t="s">
        <v>89</v>
      </c>
      <c r="B52" s="9" t="s">
        <v>19</v>
      </c>
      <c r="C52" s="10" t="s">
        <v>69</v>
      </c>
      <c r="D52" s="9" t="s">
        <v>22</v>
      </c>
      <c r="E52" s="9" t="s">
        <v>65</v>
      </c>
      <c r="F52" s="9" t="s">
        <v>68</v>
      </c>
      <c r="G52" s="9"/>
      <c r="H52" s="11">
        <f>H53+H55+H57+H59</f>
        <v>387</v>
      </c>
      <c r="I52" s="11">
        <f>I53+I55+I57+I59</f>
        <v>76.45595</v>
      </c>
      <c r="J52" s="35">
        <f t="shared" si="0"/>
        <v>19.756059431524548</v>
      </c>
    </row>
    <row r="53" spans="1:10" ht="31.5">
      <c r="A53" s="9" t="s">
        <v>90</v>
      </c>
      <c r="B53" s="9" t="s">
        <v>19</v>
      </c>
      <c r="C53" s="10" t="s">
        <v>27</v>
      </c>
      <c r="D53" s="9" t="s">
        <v>22</v>
      </c>
      <c r="E53" s="9" t="s">
        <v>65</v>
      </c>
      <c r="F53" s="9" t="s">
        <v>68</v>
      </c>
      <c r="G53" s="9" t="s">
        <v>26</v>
      </c>
      <c r="H53" s="30">
        <f>H54</f>
        <v>252.312</v>
      </c>
      <c r="I53" s="27">
        <f>I54</f>
        <v>58.57984</v>
      </c>
      <c r="J53" s="35">
        <f t="shared" si="0"/>
        <v>23.217223120580865</v>
      </c>
    </row>
    <row r="54" spans="1:10" ht="33.75">
      <c r="A54" s="9" t="s">
        <v>91</v>
      </c>
      <c r="B54" s="15" t="s">
        <v>19</v>
      </c>
      <c r="C54" s="20" t="s">
        <v>27</v>
      </c>
      <c r="D54" s="15" t="s">
        <v>22</v>
      </c>
      <c r="E54" s="15" t="s">
        <v>65</v>
      </c>
      <c r="F54" s="15" t="s">
        <v>68</v>
      </c>
      <c r="G54" s="15" t="s">
        <v>26</v>
      </c>
      <c r="H54" s="31">
        <v>252.312</v>
      </c>
      <c r="I54" s="28">
        <v>58.57984</v>
      </c>
      <c r="J54" s="35">
        <f t="shared" si="0"/>
        <v>23.217223120580865</v>
      </c>
    </row>
    <row r="55" spans="1:10" ht="31.5">
      <c r="A55" s="9" t="s">
        <v>92</v>
      </c>
      <c r="B55" s="9" t="s">
        <v>19</v>
      </c>
      <c r="C55" s="10" t="s">
        <v>38</v>
      </c>
      <c r="D55" s="9" t="s">
        <v>22</v>
      </c>
      <c r="E55" s="9" t="s">
        <v>65</v>
      </c>
      <c r="F55" s="9" t="s">
        <v>68</v>
      </c>
      <c r="G55" s="9" t="s">
        <v>37</v>
      </c>
      <c r="H55" s="30">
        <f>H56</f>
        <v>0</v>
      </c>
      <c r="I55" s="27">
        <f>I56</f>
        <v>0</v>
      </c>
      <c r="J55" s="35" t="e">
        <f t="shared" si="0"/>
        <v>#DIV/0!</v>
      </c>
    </row>
    <row r="56" spans="1:10" ht="33.75">
      <c r="A56" s="9" t="s">
        <v>93</v>
      </c>
      <c r="B56" s="15" t="s">
        <v>19</v>
      </c>
      <c r="C56" s="20" t="s">
        <v>38</v>
      </c>
      <c r="D56" s="15" t="s">
        <v>22</v>
      </c>
      <c r="E56" s="15" t="s">
        <v>65</v>
      </c>
      <c r="F56" s="15" t="s">
        <v>68</v>
      </c>
      <c r="G56" s="15" t="s">
        <v>37</v>
      </c>
      <c r="H56" s="31">
        <v>0</v>
      </c>
      <c r="I56" s="28">
        <v>0</v>
      </c>
      <c r="J56" s="35" t="e">
        <f t="shared" si="0"/>
        <v>#DIV/0!</v>
      </c>
    </row>
    <row r="57" spans="1:10" ht="21">
      <c r="A57" s="5" t="s">
        <v>94</v>
      </c>
      <c r="B57" s="9" t="s">
        <v>19</v>
      </c>
      <c r="C57" s="10" t="s">
        <v>29</v>
      </c>
      <c r="D57" s="9" t="s">
        <v>22</v>
      </c>
      <c r="E57" s="9" t="s">
        <v>65</v>
      </c>
      <c r="F57" s="9" t="s">
        <v>68</v>
      </c>
      <c r="G57" s="9" t="s">
        <v>28</v>
      </c>
      <c r="H57" s="30">
        <f>H58</f>
        <v>76.198</v>
      </c>
      <c r="I57" s="27">
        <f>I58</f>
        <v>17.87611</v>
      </c>
      <c r="J57" s="35">
        <f t="shared" si="0"/>
        <v>23.460077692327886</v>
      </c>
    </row>
    <row r="58" spans="1:10" ht="22.5">
      <c r="A58" s="9" t="s">
        <v>95</v>
      </c>
      <c r="B58" s="15" t="s">
        <v>19</v>
      </c>
      <c r="C58" s="20" t="s">
        <v>29</v>
      </c>
      <c r="D58" s="15" t="s">
        <v>22</v>
      </c>
      <c r="E58" s="15" t="s">
        <v>65</v>
      </c>
      <c r="F58" s="15" t="s">
        <v>68</v>
      </c>
      <c r="G58" s="15" t="s">
        <v>28</v>
      </c>
      <c r="H58" s="31">
        <v>76.198</v>
      </c>
      <c r="I58" s="28">
        <v>17.87611</v>
      </c>
      <c r="J58" s="35">
        <f t="shared" si="0"/>
        <v>23.460077692327886</v>
      </c>
    </row>
    <row r="59" spans="1:10" ht="31.5">
      <c r="A59" s="9" t="s">
        <v>97</v>
      </c>
      <c r="B59" s="9" t="s">
        <v>19</v>
      </c>
      <c r="C59" s="10" t="s">
        <v>44</v>
      </c>
      <c r="D59" s="9" t="s">
        <v>22</v>
      </c>
      <c r="E59" s="9" t="s">
        <v>65</v>
      </c>
      <c r="F59" s="9" t="s">
        <v>68</v>
      </c>
      <c r="G59" s="9" t="s">
        <v>43</v>
      </c>
      <c r="H59" s="30">
        <f>H60</f>
        <v>58.49</v>
      </c>
      <c r="I59" s="27">
        <f>I60</f>
        <v>0</v>
      </c>
      <c r="J59" s="35">
        <f t="shared" si="0"/>
        <v>0</v>
      </c>
    </row>
    <row r="60" spans="1:10" ht="33.75">
      <c r="A60" s="9" t="s">
        <v>98</v>
      </c>
      <c r="B60" s="9" t="s">
        <v>19</v>
      </c>
      <c r="C60" s="20" t="s">
        <v>44</v>
      </c>
      <c r="D60" s="15" t="s">
        <v>22</v>
      </c>
      <c r="E60" s="15" t="s">
        <v>65</v>
      </c>
      <c r="F60" s="15" t="s">
        <v>68</v>
      </c>
      <c r="G60" s="15" t="s">
        <v>43</v>
      </c>
      <c r="H60" s="32">
        <v>58.49</v>
      </c>
      <c r="I60" s="28">
        <v>0</v>
      </c>
      <c r="J60" s="35">
        <f t="shared" si="0"/>
        <v>0</v>
      </c>
    </row>
    <row r="61" spans="1:10" ht="27" customHeight="1">
      <c r="A61" s="9" t="s">
        <v>99</v>
      </c>
      <c r="B61" s="9" t="s">
        <v>19</v>
      </c>
      <c r="C61" s="23" t="s">
        <v>237</v>
      </c>
      <c r="D61" s="9" t="s">
        <v>65</v>
      </c>
      <c r="E61" s="15"/>
      <c r="F61" s="15"/>
      <c r="G61" s="15"/>
      <c r="H61" s="11">
        <f>H62+H65</f>
        <v>196.8778</v>
      </c>
      <c r="I61" s="11">
        <f>I62+I65</f>
        <v>0</v>
      </c>
      <c r="J61" s="35">
        <f t="shared" si="0"/>
        <v>0</v>
      </c>
    </row>
    <row r="62" spans="1:10" ht="35.25" customHeight="1">
      <c r="A62" s="9" t="s">
        <v>102</v>
      </c>
      <c r="B62" s="9" t="s">
        <v>19</v>
      </c>
      <c r="C62" s="10" t="s">
        <v>238</v>
      </c>
      <c r="D62" s="9" t="s">
        <v>65</v>
      </c>
      <c r="E62" s="17" t="s">
        <v>87</v>
      </c>
      <c r="F62" s="9" t="s">
        <v>239</v>
      </c>
      <c r="G62" s="15"/>
      <c r="H62" s="11">
        <f>H63</f>
        <v>100</v>
      </c>
      <c r="I62" s="11">
        <f>I63</f>
        <v>0</v>
      </c>
      <c r="J62" s="35">
        <f t="shared" si="0"/>
        <v>0</v>
      </c>
    </row>
    <row r="63" spans="1:10" ht="31.5">
      <c r="A63" s="5" t="s">
        <v>104</v>
      </c>
      <c r="B63" s="9" t="s">
        <v>19</v>
      </c>
      <c r="C63" s="10" t="s">
        <v>44</v>
      </c>
      <c r="D63" s="9" t="s">
        <v>65</v>
      </c>
      <c r="E63" s="9" t="s">
        <v>87</v>
      </c>
      <c r="F63" s="9" t="s">
        <v>239</v>
      </c>
      <c r="G63" s="9" t="s">
        <v>43</v>
      </c>
      <c r="H63" s="30">
        <v>100</v>
      </c>
      <c r="I63" s="28">
        <v>0</v>
      </c>
      <c r="J63" s="35">
        <f t="shared" si="0"/>
        <v>0</v>
      </c>
    </row>
    <row r="64" spans="1:10" ht="33.75">
      <c r="A64" s="9" t="s">
        <v>107</v>
      </c>
      <c r="B64" s="15" t="s">
        <v>19</v>
      </c>
      <c r="C64" s="20" t="s">
        <v>44</v>
      </c>
      <c r="D64" s="15" t="s">
        <v>65</v>
      </c>
      <c r="E64" s="15" t="s">
        <v>87</v>
      </c>
      <c r="F64" s="15" t="s">
        <v>239</v>
      </c>
      <c r="G64" s="15" t="s">
        <v>43</v>
      </c>
      <c r="H64" s="34">
        <v>100</v>
      </c>
      <c r="I64" s="28">
        <v>0</v>
      </c>
      <c r="J64" s="35">
        <f t="shared" si="0"/>
        <v>0</v>
      </c>
    </row>
    <row r="65" spans="1:10" ht="24">
      <c r="A65" s="9" t="s">
        <v>108</v>
      </c>
      <c r="B65" s="9" t="s">
        <v>19</v>
      </c>
      <c r="C65" s="23" t="s">
        <v>240</v>
      </c>
      <c r="D65" s="9" t="s">
        <v>65</v>
      </c>
      <c r="E65" s="9" t="s">
        <v>11</v>
      </c>
      <c r="F65" s="9"/>
      <c r="G65" s="9"/>
      <c r="H65" s="11">
        <f>H66+H68</f>
        <v>96.87780000000001</v>
      </c>
      <c r="I65" s="11">
        <f>I66+I68</f>
        <v>0</v>
      </c>
      <c r="J65" s="35">
        <f t="shared" si="0"/>
        <v>0</v>
      </c>
    </row>
    <row r="66" spans="1:10" ht="48.75" customHeight="1">
      <c r="A66" s="9" t="s">
        <v>109</v>
      </c>
      <c r="B66" s="9" t="s">
        <v>19</v>
      </c>
      <c r="C66" s="19" t="s">
        <v>241</v>
      </c>
      <c r="D66" s="17" t="s">
        <v>65</v>
      </c>
      <c r="E66" s="17" t="s">
        <v>11</v>
      </c>
      <c r="F66" s="17" t="s">
        <v>242</v>
      </c>
      <c r="G66" s="17" t="s">
        <v>43</v>
      </c>
      <c r="H66" s="26">
        <v>90.54</v>
      </c>
      <c r="I66" s="28">
        <v>0</v>
      </c>
      <c r="J66" s="35">
        <f t="shared" si="0"/>
        <v>0</v>
      </c>
    </row>
    <row r="67" spans="1:10" ht="33.75">
      <c r="A67" s="9" t="s">
        <v>111</v>
      </c>
      <c r="B67" s="15" t="s">
        <v>19</v>
      </c>
      <c r="C67" s="20" t="s">
        <v>44</v>
      </c>
      <c r="D67" s="15" t="s">
        <v>65</v>
      </c>
      <c r="E67" s="15" t="s">
        <v>11</v>
      </c>
      <c r="F67" s="15" t="s">
        <v>242</v>
      </c>
      <c r="G67" s="15" t="s">
        <v>43</v>
      </c>
      <c r="H67" s="33">
        <v>90.54</v>
      </c>
      <c r="I67" s="28">
        <v>0</v>
      </c>
      <c r="J67" s="35">
        <f t="shared" si="0"/>
        <v>0</v>
      </c>
    </row>
    <row r="68" spans="1:10" ht="22.5">
      <c r="A68" s="9" t="s">
        <v>113</v>
      </c>
      <c r="B68" s="9" t="s">
        <v>19</v>
      </c>
      <c r="C68" s="19" t="s">
        <v>243</v>
      </c>
      <c r="D68" s="17" t="s">
        <v>65</v>
      </c>
      <c r="E68" s="17" t="s">
        <v>11</v>
      </c>
      <c r="F68" s="17" t="s">
        <v>244</v>
      </c>
      <c r="G68" s="17" t="s">
        <v>43</v>
      </c>
      <c r="H68" s="26">
        <f>H69</f>
        <v>6.3378</v>
      </c>
      <c r="I68" s="28">
        <v>0</v>
      </c>
      <c r="J68" s="35">
        <f t="shared" si="0"/>
        <v>0</v>
      </c>
    </row>
    <row r="69" spans="1:10" ht="33.75">
      <c r="A69" s="5" t="s">
        <v>114</v>
      </c>
      <c r="B69" s="15" t="s">
        <v>19</v>
      </c>
      <c r="C69" s="20" t="s">
        <v>44</v>
      </c>
      <c r="D69" s="15" t="s">
        <v>65</v>
      </c>
      <c r="E69" s="15" t="s">
        <v>11</v>
      </c>
      <c r="F69" s="15" t="s">
        <v>244</v>
      </c>
      <c r="G69" s="15" t="s">
        <v>43</v>
      </c>
      <c r="H69" s="33">
        <v>6.3378</v>
      </c>
      <c r="I69" s="28">
        <v>0</v>
      </c>
      <c r="J69" s="35">
        <f t="shared" si="0"/>
        <v>0</v>
      </c>
    </row>
    <row r="70" spans="1:10" ht="15" customHeight="1">
      <c r="A70" s="9" t="s">
        <v>115</v>
      </c>
      <c r="B70" s="9" t="s">
        <v>19</v>
      </c>
      <c r="C70" s="10" t="s">
        <v>79</v>
      </c>
      <c r="D70" s="9" t="s">
        <v>30</v>
      </c>
      <c r="E70" s="9"/>
      <c r="F70" s="9"/>
      <c r="G70" s="9"/>
      <c r="H70" s="11">
        <f>H71+H75</f>
        <v>8842.02277</v>
      </c>
      <c r="I70" s="11">
        <f>I71+I75</f>
        <v>0.00377</v>
      </c>
      <c r="J70" s="35">
        <f t="shared" si="0"/>
        <v>4.2637302550172014E-05</v>
      </c>
    </row>
    <row r="71" spans="1:10" ht="12.75">
      <c r="A71" s="9" t="s">
        <v>117</v>
      </c>
      <c r="B71" s="9" t="s">
        <v>19</v>
      </c>
      <c r="C71" s="10" t="s">
        <v>82</v>
      </c>
      <c r="D71" s="9" t="s">
        <v>30</v>
      </c>
      <c r="E71" s="9" t="s">
        <v>81</v>
      </c>
      <c r="F71" s="9"/>
      <c r="G71" s="9"/>
      <c r="H71" s="11">
        <f aca="true" t="shared" si="2" ref="H71:I73">H72</f>
        <v>3000</v>
      </c>
      <c r="I71" s="11">
        <f t="shared" si="2"/>
        <v>0</v>
      </c>
      <c r="J71" s="35">
        <f t="shared" si="0"/>
        <v>0</v>
      </c>
    </row>
    <row r="72" spans="1:10" ht="64.5" customHeight="1">
      <c r="A72" s="9" t="s">
        <v>118</v>
      </c>
      <c r="B72" s="9" t="s">
        <v>19</v>
      </c>
      <c r="C72" s="10" t="s">
        <v>214</v>
      </c>
      <c r="D72" s="9" t="s">
        <v>30</v>
      </c>
      <c r="E72" s="9" t="s">
        <v>81</v>
      </c>
      <c r="F72" s="9" t="s">
        <v>245</v>
      </c>
      <c r="G72" s="9"/>
      <c r="H72" s="11">
        <f t="shared" si="2"/>
        <v>3000</v>
      </c>
      <c r="I72" s="11">
        <f t="shared" si="2"/>
        <v>0</v>
      </c>
      <c r="J72" s="35">
        <f t="shared" si="0"/>
        <v>0</v>
      </c>
    </row>
    <row r="73" spans="1:10" ht="57.75" customHeight="1">
      <c r="A73" s="9" t="s">
        <v>119</v>
      </c>
      <c r="B73" s="9" t="s">
        <v>19</v>
      </c>
      <c r="C73" s="19" t="s">
        <v>246</v>
      </c>
      <c r="D73" s="9" t="s">
        <v>30</v>
      </c>
      <c r="E73" s="9" t="s">
        <v>81</v>
      </c>
      <c r="F73" s="9" t="s">
        <v>245</v>
      </c>
      <c r="G73" s="9" t="s">
        <v>247</v>
      </c>
      <c r="H73" s="11">
        <f t="shared" si="2"/>
        <v>3000</v>
      </c>
      <c r="I73" s="11">
        <f t="shared" si="2"/>
        <v>0</v>
      </c>
      <c r="J73" s="35">
        <f t="shared" si="0"/>
        <v>0</v>
      </c>
    </row>
    <row r="74" spans="1:10" ht="55.5" customHeight="1">
      <c r="A74" s="9" t="s">
        <v>122</v>
      </c>
      <c r="B74" s="15" t="s">
        <v>19</v>
      </c>
      <c r="C74" s="20" t="s">
        <v>246</v>
      </c>
      <c r="D74" s="15" t="s">
        <v>30</v>
      </c>
      <c r="E74" s="15" t="s">
        <v>81</v>
      </c>
      <c r="F74" s="15" t="s">
        <v>245</v>
      </c>
      <c r="G74" s="15" t="s">
        <v>247</v>
      </c>
      <c r="H74" s="16">
        <v>3000</v>
      </c>
      <c r="I74" s="25">
        <v>0</v>
      </c>
      <c r="J74" s="35">
        <f aca="true" t="shared" si="3" ref="J74:J140">I74/H74*100</f>
        <v>0</v>
      </c>
    </row>
    <row r="75" spans="1:10" ht="12.75">
      <c r="A75" s="5" t="s">
        <v>123</v>
      </c>
      <c r="B75" s="9" t="s">
        <v>19</v>
      </c>
      <c r="C75" s="10" t="s">
        <v>88</v>
      </c>
      <c r="D75" s="9" t="s">
        <v>30</v>
      </c>
      <c r="E75" s="9" t="s">
        <v>87</v>
      </c>
      <c r="F75" s="9"/>
      <c r="G75" s="9"/>
      <c r="H75" s="11">
        <f>H76+H82+H85+H88+H79</f>
        <v>5842.0227700000005</v>
      </c>
      <c r="I75" s="11">
        <f>I76+I82+I85+I88+I79</f>
        <v>0.00377</v>
      </c>
      <c r="J75" s="35">
        <f t="shared" si="3"/>
        <v>6.453244275869194E-05</v>
      </c>
    </row>
    <row r="76" spans="1:10" ht="42">
      <c r="A76" s="9" t="s">
        <v>124</v>
      </c>
      <c r="B76" s="9" t="s">
        <v>19</v>
      </c>
      <c r="C76" s="10" t="s">
        <v>210</v>
      </c>
      <c r="D76" s="9" t="s">
        <v>30</v>
      </c>
      <c r="E76" s="9" t="s">
        <v>87</v>
      </c>
      <c r="F76" s="9" t="s">
        <v>205</v>
      </c>
      <c r="G76" s="9"/>
      <c r="H76" s="11">
        <f>H77</f>
        <v>1747.68777</v>
      </c>
      <c r="I76" s="11">
        <f>I77</f>
        <v>0.00377</v>
      </c>
      <c r="J76" s="35">
        <f t="shared" si="3"/>
        <v>0.00021571358824579975</v>
      </c>
    </row>
    <row r="77" spans="1:10" ht="31.5">
      <c r="A77" s="9" t="s">
        <v>126</v>
      </c>
      <c r="B77" s="9" t="s">
        <v>19</v>
      </c>
      <c r="C77" s="10" t="s">
        <v>44</v>
      </c>
      <c r="D77" s="9" t="s">
        <v>30</v>
      </c>
      <c r="E77" s="9" t="s">
        <v>87</v>
      </c>
      <c r="F77" s="9" t="s">
        <v>205</v>
      </c>
      <c r="G77" s="9" t="s">
        <v>43</v>
      </c>
      <c r="H77" s="30">
        <f>H78</f>
        <v>1747.68777</v>
      </c>
      <c r="I77" s="27">
        <f>I78</f>
        <v>0.00377</v>
      </c>
      <c r="J77" s="35">
        <f t="shared" si="3"/>
        <v>0.00021571358824579975</v>
      </c>
    </row>
    <row r="78" spans="1:10" ht="33.75">
      <c r="A78" s="9" t="s">
        <v>128</v>
      </c>
      <c r="B78" s="15" t="s">
        <v>19</v>
      </c>
      <c r="C78" s="20" t="s">
        <v>44</v>
      </c>
      <c r="D78" s="15" t="s">
        <v>30</v>
      </c>
      <c r="E78" s="15" t="s">
        <v>87</v>
      </c>
      <c r="F78" s="15" t="s">
        <v>205</v>
      </c>
      <c r="G78" s="15" t="s">
        <v>43</v>
      </c>
      <c r="H78" s="32">
        <v>1747.68777</v>
      </c>
      <c r="I78" s="28">
        <v>0.00377</v>
      </c>
      <c r="J78" s="35">
        <f t="shared" si="3"/>
        <v>0.00021571358824579975</v>
      </c>
    </row>
    <row r="79" spans="1:10" ht="21">
      <c r="A79" s="9" t="s">
        <v>131</v>
      </c>
      <c r="B79" s="9" t="s">
        <v>19</v>
      </c>
      <c r="C79" s="10" t="s">
        <v>206</v>
      </c>
      <c r="D79" s="9" t="s">
        <v>30</v>
      </c>
      <c r="E79" s="9" t="s">
        <v>87</v>
      </c>
      <c r="F79" s="17"/>
      <c r="G79" s="9"/>
      <c r="H79" s="11">
        <f>H80</f>
        <v>27.963</v>
      </c>
      <c r="I79" s="11">
        <f>I80</f>
        <v>0</v>
      </c>
      <c r="J79" s="35">
        <f t="shared" si="3"/>
        <v>0</v>
      </c>
    </row>
    <row r="80" spans="1:10" ht="31.5">
      <c r="A80" s="9" t="s">
        <v>132</v>
      </c>
      <c r="B80" s="9" t="s">
        <v>19</v>
      </c>
      <c r="C80" s="10" t="s">
        <v>44</v>
      </c>
      <c r="D80" s="17" t="s">
        <v>30</v>
      </c>
      <c r="E80" s="17" t="s">
        <v>87</v>
      </c>
      <c r="F80" s="17" t="s">
        <v>96</v>
      </c>
      <c r="G80" s="17" t="s">
        <v>43</v>
      </c>
      <c r="H80" s="26">
        <f>H81</f>
        <v>27.963</v>
      </c>
      <c r="I80" s="29">
        <f>I81</f>
        <v>0</v>
      </c>
      <c r="J80" s="35">
        <f t="shared" si="3"/>
        <v>0</v>
      </c>
    </row>
    <row r="81" spans="1:10" ht="33.75">
      <c r="A81" s="5" t="s">
        <v>134</v>
      </c>
      <c r="B81" s="15" t="s">
        <v>19</v>
      </c>
      <c r="C81" s="20" t="s">
        <v>44</v>
      </c>
      <c r="D81" s="15" t="s">
        <v>30</v>
      </c>
      <c r="E81" s="15" t="s">
        <v>87</v>
      </c>
      <c r="F81" s="15" t="s">
        <v>96</v>
      </c>
      <c r="G81" s="15" t="s">
        <v>43</v>
      </c>
      <c r="H81" s="33">
        <v>27.963</v>
      </c>
      <c r="I81" s="28">
        <v>0</v>
      </c>
      <c r="J81" s="35">
        <f t="shared" si="3"/>
        <v>0</v>
      </c>
    </row>
    <row r="82" spans="1:10" ht="84">
      <c r="A82" s="9" t="s">
        <v>135</v>
      </c>
      <c r="B82" s="9" t="s">
        <v>19</v>
      </c>
      <c r="C82" s="21" t="s">
        <v>213</v>
      </c>
      <c r="D82" s="9" t="s">
        <v>30</v>
      </c>
      <c r="E82" s="9" t="s">
        <v>87</v>
      </c>
      <c r="F82" s="9" t="s">
        <v>96</v>
      </c>
      <c r="G82" s="9"/>
      <c r="H82" s="30">
        <f>H83</f>
        <v>197.546</v>
      </c>
      <c r="I82" s="27">
        <f>I83</f>
        <v>0</v>
      </c>
      <c r="J82" s="35">
        <f t="shared" si="3"/>
        <v>0</v>
      </c>
    </row>
    <row r="83" spans="1:10" ht="52.5">
      <c r="A83" s="9" t="s">
        <v>136</v>
      </c>
      <c r="B83" s="9" t="s">
        <v>19</v>
      </c>
      <c r="C83" s="10" t="s">
        <v>207</v>
      </c>
      <c r="D83" s="9" t="s">
        <v>30</v>
      </c>
      <c r="E83" s="9" t="s">
        <v>87</v>
      </c>
      <c r="F83" s="9" t="s">
        <v>96</v>
      </c>
      <c r="G83" s="9" t="s">
        <v>209</v>
      </c>
      <c r="H83" s="30">
        <f>H84</f>
        <v>197.546</v>
      </c>
      <c r="I83" s="27">
        <f>I84</f>
        <v>0</v>
      </c>
      <c r="J83" s="35">
        <f t="shared" si="3"/>
        <v>0</v>
      </c>
    </row>
    <row r="84" spans="1:10" ht="56.25">
      <c r="A84" s="9" t="s">
        <v>138</v>
      </c>
      <c r="B84" s="15" t="s">
        <v>19</v>
      </c>
      <c r="C84" s="20" t="s">
        <v>208</v>
      </c>
      <c r="D84" s="15" t="s">
        <v>30</v>
      </c>
      <c r="E84" s="15" t="s">
        <v>87</v>
      </c>
      <c r="F84" s="15" t="s">
        <v>96</v>
      </c>
      <c r="G84" s="15" t="s">
        <v>209</v>
      </c>
      <c r="H84" s="31">
        <v>197.546</v>
      </c>
      <c r="I84" s="28">
        <v>0</v>
      </c>
      <c r="J84" s="35">
        <f t="shared" si="3"/>
        <v>0</v>
      </c>
    </row>
    <row r="85" spans="1:10" ht="42">
      <c r="A85" s="9" t="s">
        <v>139</v>
      </c>
      <c r="B85" s="9" t="s">
        <v>19</v>
      </c>
      <c r="C85" s="10" t="s">
        <v>211</v>
      </c>
      <c r="D85" s="9" t="s">
        <v>30</v>
      </c>
      <c r="E85" s="9" t="s">
        <v>87</v>
      </c>
      <c r="F85" s="9" t="s">
        <v>212</v>
      </c>
      <c r="G85" s="9"/>
      <c r="H85" s="30">
        <f>H86</f>
        <v>3807.9</v>
      </c>
      <c r="I85" s="27">
        <f>I86</f>
        <v>0</v>
      </c>
      <c r="J85" s="35">
        <f t="shared" si="3"/>
        <v>0</v>
      </c>
    </row>
    <row r="86" spans="1:10" ht="52.5">
      <c r="A86" s="9" t="s">
        <v>140</v>
      </c>
      <c r="B86" s="9" t="s">
        <v>19</v>
      </c>
      <c r="C86" s="10" t="s">
        <v>207</v>
      </c>
      <c r="D86" s="9" t="s">
        <v>30</v>
      </c>
      <c r="E86" s="9" t="s">
        <v>87</v>
      </c>
      <c r="F86" s="9" t="s">
        <v>212</v>
      </c>
      <c r="G86" s="9" t="s">
        <v>209</v>
      </c>
      <c r="H86" s="30">
        <f>H87</f>
        <v>3807.9</v>
      </c>
      <c r="I86" s="27">
        <f>I87</f>
        <v>0</v>
      </c>
      <c r="J86" s="35">
        <f t="shared" si="3"/>
        <v>0</v>
      </c>
    </row>
    <row r="87" spans="1:10" ht="46.5" customHeight="1">
      <c r="A87" s="5" t="s">
        <v>142</v>
      </c>
      <c r="B87" s="9" t="s">
        <v>19</v>
      </c>
      <c r="C87" s="20" t="s">
        <v>208</v>
      </c>
      <c r="D87" s="15" t="s">
        <v>30</v>
      </c>
      <c r="E87" s="15" t="s">
        <v>87</v>
      </c>
      <c r="F87" s="15" t="s">
        <v>212</v>
      </c>
      <c r="G87" s="15" t="s">
        <v>209</v>
      </c>
      <c r="H87" s="33">
        <v>3807.9</v>
      </c>
      <c r="I87" s="28">
        <v>0</v>
      </c>
      <c r="J87" s="35">
        <f t="shared" si="3"/>
        <v>0</v>
      </c>
    </row>
    <row r="88" spans="1:10" ht="42">
      <c r="A88" s="9" t="s">
        <v>143</v>
      </c>
      <c r="B88" s="15" t="s">
        <v>19</v>
      </c>
      <c r="C88" s="10" t="s">
        <v>248</v>
      </c>
      <c r="D88" s="9" t="s">
        <v>30</v>
      </c>
      <c r="E88" s="9" t="s">
        <v>87</v>
      </c>
      <c r="F88" s="9" t="s">
        <v>96</v>
      </c>
      <c r="G88" s="9"/>
      <c r="H88" s="30">
        <f>H89</f>
        <v>60.926</v>
      </c>
      <c r="I88" s="27">
        <f>I89</f>
        <v>0</v>
      </c>
      <c r="J88" s="35">
        <f t="shared" si="3"/>
        <v>0</v>
      </c>
    </row>
    <row r="89" spans="1:10" ht="56.25">
      <c r="A89" s="9" t="s">
        <v>144</v>
      </c>
      <c r="B89" s="9" t="s">
        <v>19</v>
      </c>
      <c r="C89" s="19" t="s">
        <v>207</v>
      </c>
      <c r="D89" s="17" t="s">
        <v>30</v>
      </c>
      <c r="E89" s="17" t="s">
        <v>87</v>
      </c>
      <c r="F89" s="17" t="s">
        <v>96</v>
      </c>
      <c r="G89" s="17" t="s">
        <v>209</v>
      </c>
      <c r="H89" s="26">
        <f>H90</f>
        <v>60.926</v>
      </c>
      <c r="I89" s="29">
        <f>I90</f>
        <v>0</v>
      </c>
      <c r="J89" s="35">
        <f t="shared" si="3"/>
        <v>0</v>
      </c>
    </row>
    <row r="90" spans="1:10" ht="47.25" customHeight="1">
      <c r="A90" s="9" t="s">
        <v>147</v>
      </c>
      <c r="B90" s="9" t="s">
        <v>19</v>
      </c>
      <c r="C90" s="20" t="s">
        <v>208</v>
      </c>
      <c r="D90" s="15" t="s">
        <v>30</v>
      </c>
      <c r="E90" s="15" t="s">
        <v>87</v>
      </c>
      <c r="F90" s="15" t="s">
        <v>96</v>
      </c>
      <c r="G90" s="15" t="s">
        <v>209</v>
      </c>
      <c r="H90" s="33">
        <v>60.926</v>
      </c>
      <c r="I90" s="28">
        <v>0</v>
      </c>
      <c r="J90" s="35">
        <f t="shared" si="3"/>
        <v>0</v>
      </c>
    </row>
    <row r="91" spans="1:10" ht="18.75" customHeight="1">
      <c r="A91" s="9" t="s">
        <v>148</v>
      </c>
      <c r="B91" s="15" t="s">
        <v>19</v>
      </c>
      <c r="C91" s="10" t="s">
        <v>101</v>
      </c>
      <c r="D91" s="9" t="s">
        <v>100</v>
      </c>
      <c r="E91" s="9"/>
      <c r="F91" s="9"/>
      <c r="G91" s="9"/>
      <c r="H91" s="11">
        <f>H92+H98+H108</f>
        <v>15976.7656</v>
      </c>
      <c r="I91" s="11">
        <f>I92+I98+I108</f>
        <v>2014.3306900000002</v>
      </c>
      <c r="J91" s="35">
        <f t="shared" si="3"/>
        <v>12.607875338673056</v>
      </c>
    </row>
    <row r="92" spans="1:10" ht="18.75" customHeight="1">
      <c r="A92" s="9" t="s">
        <v>149</v>
      </c>
      <c r="B92" s="17" t="s">
        <v>19</v>
      </c>
      <c r="C92" s="10" t="s">
        <v>103</v>
      </c>
      <c r="D92" s="9" t="s">
        <v>100</v>
      </c>
      <c r="E92" s="9" t="s">
        <v>20</v>
      </c>
      <c r="F92" s="9"/>
      <c r="G92" s="9"/>
      <c r="H92" s="11">
        <f>H93+H96</f>
        <v>782</v>
      </c>
      <c r="I92" s="11">
        <f>I93+I96</f>
        <v>212.61702</v>
      </c>
      <c r="J92" s="35">
        <f t="shared" si="3"/>
        <v>27.18887723785166</v>
      </c>
    </row>
    <row r="93" spans="1:10" ht="85.5" customHeight="1">
      <c r="A93" s="5" t="s">
        <v>151</v>
      </c>
      <c r="B93" s="17" t="s">
        <v>19</v>
      </c>
      <c r="C93" s="12" t="s">
        <v>106</v>
      </c>
      <c r="D93" s="9" t="s">
        <v>100</v>
      </c>
      <c r="E93" s="9" t="s">
        <v>20</v>
      </c>
      <c r="F93" s="9" t="s">
        <v>105</v>
      </c>
      <c r="G93" s="9"/>
      <c r="H93" s="11">
        <f>H94</f>
        <v>770</v>
      </c>
      <c r="I93" s="11">
        <f>I94</f>
        <v>210.88419</v>
      </c>
      <c r="J93" s="35">
        <f t="shared" si="3"/>
        <v>27.387557142857144</v>
      </c>
    </row>
    <row r="94" spans="1:10" ht="31.5">
      <c r="A94" s="9" t="s">
        <v>152</v>
      </c>
      <c r="B94" s="15" t="s">
        <v>19</v>
      </c>
      <c r="C94" s="10" t="s">
        <v>44</v>
      </c>
      <c r="D94" s="9" t="s">
        <v>100</v>
      </c>
      <c r="E94" s="9" t="s">
        <v>20</v>
      </c>
      <c r="F94" s="9" t="s">
        <v>105</v>
      </c>
      <c r="G94" s="9" t="s">
        <v>43</v>
      </c>
      <c r="H94" s="30">
        <f>H95</f>
        <v>770</v>
      </c>
      <c r="I94" s="27">
        <f>I95</f>
        <v>210.88419</v>
      </c>
      <c r="J94" s="35">
        <f t="shared" si="3"/>
        <v>27.387557142857144</v>
      </c>
    </row>
    <row r="95" spans="1:10" ht="33.75">
      <c r="A95" s="9" t="s">
        <v>153</v>
      </c>
      <c r="B95" s="9" t="s">
        <v>19</v>
      </c>
      <c r="C95" s="20" t="s">
        <v>44</v>
      </c>
      <c r="D95" s="15" t="s">
        <v>100</v>
      </c>
      <c r="E95" s="15" t="s">
        <v>20</v>
      </c>
      <c r="F95" s="15" t="s">
        <v>105</v>
      </c>
      <c r="G95" s="15" t="s">
        <v>43</v>
      </c>
      <c r="H95" s="32">
        <v>770</v>
      </c>
      <c r="I95" s="28">
        <v>210.88419</v>
      </c>
      <c r="J95" s="35">
        <f t="shared" si="3"/>
        <v>27.387557142857144</v>
      </c>
    </row>
    <row r="96" spans="1:10" ht="12.75">
      <c r="A96" s="9" t="s">
        <v>156</v>
      </c>
      <c r="B96" s="9" t="s">
        <v>19</v>
      </c>
      <c r="C96" s="10" t="s">
        <v>235</v>
      </c>
      <c r="D96" s="9" t="s">
        <v>100</v>
      </c>
      <c r="E96" s="9" t="s">
        <v>20</v>
      </c>
      <c r="F96" s="9" t="s">
        <v>105</v>
      </c>
      <c r="G96" s="9" t="s">
        <v>236</v>
      </c>
      <c r="H96" s="30">
        <f>H97</f>
        <v>12</v>
      </c>
      <c r="I96" s="27">
        <f>I97</f>
        <v>1.73283</v>
      </c>
      <c r="J96" s="35">
        <f t="shared" si="3"/>
        <v>14.440250000000002</v>
      </c>
    </row>
    <row r="97" spans="1:10" ht="12.75">
      <c r="A97" s="9" t="s">
        <v>158</v>
      </c>
      <c r="B97" s="15" t="s">
        <v>19</v>
      </c>
      <c r="C97" s="20" t="s">
        <v>235</v>
      </c>
      <c r="D97" s="15" t="s">
        <v>100</v>
      </c>
      <c r="E97" s="15" t="s">
        <v>20</v>
      </c>
      <c r="F97" s="15" t="s">
        <v>105</v>
      </c>
      <c r="G97" s="15" t="s">
        <v>236</v>
      </c>
      <c r="H97" s="33">
        <v>12</v>
      </c>
      <c r="I97" s="28">
        <v>1.73283</v>
      </c>
      <c r="J97" s="35">
        <f t="shared" si="3"/>
        <v>14.440250000000002</v>
      </c>
    </row>
    <row r="98" spans="1:10" ht="12.75">
      <c r="A98" s="9" t="s">
        <v>160</v>
      </c>
      <c r="B98" s="9" t="s">
        <v>19</v>
      </c>
      <c r="C98" s="10" t="s">
        <v>110</v>
      </c>
      <c r="D98" s="9" t="s">
        <v>100</v>
      </c>
      <c r="E98" s="9" t="s">
        <v>22</v>
      </c>
      <c r="F98" s="9"/>
      <c r="G98" s="9"/>
      <c r="H98" s="11">
        <f>H99+H102+H105</f>
        <v>3763.526</v>
      </c>
      <c r="I98" s="11">
        <f>I99+I102+I105</f>
        <v>350</v>
      </c>
      <c r="J98" s="35">
        <f t="shared" si="3"/>
        <v>9.299789612188144</v>
      </c>
    </row>
    <row r="99" spans="1:10" ht="73.5">
      <c r="A99" s="5" t="s">
        <v>161</v>
      </c>
      <c r="B99" s="9" t="s">
        <v>19</v>
      </c>
      <c r="C99" s="10" t="s">
        <v>215</v>
      </c>
      <c r="D99" s="9" t="s">
        <v>100</v>
      </c>
      <c r="E99" s="9" t="s">
        <v>22</v>
      </c>
      <c r="F99" s="9" t="s">
        <v>116</v>
      </c>
      <c r="G99" s="9"/>
      <c r="H99" s="30">
        <f>H100</f>
        <v>1489.8</v>
      </c>
      <c r="I99" s="27">
        <f>I100</f>
        <v>350</v>
      </c>
      <c r="J99" s="35">
        <f t="shared" si="3"/>
        <v>23.493086320311452</v>
      </c>
    </row>
    <row r="100" spans="1:10" ht="57.75" customHeight="1">
      <c r="A100" s="9" t="s">
        <v>162</v>
      </c>
      <c r="B100" s="9" t="s">
        <v>19</v>
      </c>
      <c r="C100" s="19" t="s">
        <v>246</v>
      </c>
      <c r="D100" s="9" t="s">
        <v>100</v>
      </c>
      <c r="E100" s="9" t="s">
        <v>22</v>
      </c>
      <c r="F100" s="9" t="s">
        <v>116</v>
      </c>
      <c r="G100" s="9" t="s">
        <v>247</v>
      </c>
      <c r="H100" s="30">
        <f>H101</f>
        <v>1489.8</v>
      </c>
      <c r="I100" s="27">
        <f>I101</f>
        <v>350</v>
      </c>
      <c r="J100" s="35">
        <f t="shared" si="3"/>
        <v>23.493086320311452</v>
      </c>
    </row>
    <row r="101" spans="1:10" ht="59.25" customHeight="1">
      <c r="A101" s="9" t="s">
        <v>163</v>
      </c>
      <c r="B101" s="15" t="s">
        <v>19</v>
      </c>
      <c r="C101" s="20" t="s">
        <v>246</v>
      </c>
      <c r="D101" s="15" t="s">
        <v>100</v>
      </c>
      <c r="E101" s="15" t="s">
        <v>22</v>
      </c>
      <c r="F101" s="15" t="s">
        <v>116</v>
      </c>
      <c r="G101" s="15" t="s">
        <v>247</v>
      </c>
      <c r="H101" s="31">
        <v>1489.8</v>
      </c>
      <c r="I101" s="28">
        <v>350</v>
      </c>
      <c r="J101" s="35">
        <f t="shared" si="3"/>
        <v>23.493086320311452</v>
      </c>
    </row>
    <row r="102" spans="1:10" ht="84">
      <c r="A102" s="9" t="s">
        <v>164</v>
      </c>
      <c r="B102" s="9" t="s">
        <v>19</v>
      </c>
      <c r="C102" s="12" t="s">
        <v>121</v>
      </c>
      <c r="D102" s="9" t="s">
        <v>100</v>
      </c>
      <c r="E102" s="9" t="s">
        <v>22</v>
      </c>
      <c r="F102" s="9" t="s">
        <v>120</v>
      </c>
      <c r="G102" s="9"/>
      <c r="H102" s="30">
        <f>H103</f>
        <v>1306.8</v>
      </c>
      <c r="I102" s="27">
        <f>I103</f>
        <v>0</v>
      </c>
      <c r="J102" s="35">
        <f t="shared" si="3"/>
        <v>0</v>
      </c>
    </row>
    <row r="103" spans="1:10" ht="58.5" customHeight="1">
      <c r="A103" s="9" t="s">
        <v>165</v>
      </c>
      <c r="B103" s="9" t="s">
        <v>19</v>
      </c>
      <c r="C103" s="19" t="s">
        <v>246</v>
      </c>
      <c r="D103" s="9" t="s">
        <v>100</v>
      </c>
      <c r="E103" s="9" t="s">
        <v>22</v>
      </c>
      <c r="F103" s="9" t="s">
        <v>120</v>
      </c>
      <c r="G103" s="9" t="s">
        <v>247</v>
      </c>
      <c r="H103" s="30">
        <f>H104</f>
        <v>1306.8</v>
      </c>
      <c r="I103" s="27">
        <f>I104</f>
        <v>0</v>
      </c>
      <c r="J103" s="35">
        <f t="shared" si="3"/>
        <v>0</v>
      </c>
    </row>
    <row r="104" spans="1:10" ht="57.75" customHeight="1">
      <c r="A104" s="9" t="s">
        <v>166</v>
      </c>
      <c r="B104" s="15" t="s">
        <v>19</v>
      </c>
      <c r="C104" s="20" t="s">
        <v>246</v>
      </c>
      <c r="D104" s="15" t="s">
        <v>100</v>
      </c>
      <c r="E104" s="15" t="s">
        <v>22</v>
      </c>
      <c r="F104" s="15" t="s">
        <v>120</v>
      </c>
      <c r="G104" s="15" t="s">
        <v>247</v>
      </c>
      <c r="H104" s="32">
        <v>1306.8</v>
      </c>
      <c r="I104" s="28">
        <v>0</v>
      </c>
      <c r="J104" s="35">
        <f t="shared" si="3"/>
        <v>0</v>
      </c>
    </row>
    <row r="105" spans="1:10" ht="44.25" customHeight="1">
      <c r="A105" s="5" t="s">
        <v>167</v>
      </c>
      <c r="B105" s="9" t="s">
        <v>19</v>
      </c>
      <c r="C105" s="10" t="s">
        <v>201</v>
      </c>
      <c r="D105" s="17" t="s">
        <v>100</v>
      </c>
      <c r="E105" s="17" t="s">
        <v>22</v>
      </c>
      <c r="F105" s="17" t="s">
        <v>202</v>
      </c>
      <c r="G105" s="17"/>
      <c r="H105" s="26">
        <f>H106</f>
        <v>966.926</v>
      </c>
      <c r="I105" s="29">
        <f>I106</f>
        <v>0</v>
      </c>
      <c r="J105" s="35">
        <f t="shared" si="3"/>
        <v>0</v>
      </c>
    </row>
    <row r="106" spans="1:10" ht="59.25" customHeight="1">
      <c r="A106" s="9" t="s">
        <v>168</v>
      </c>
      <c r="B106" s="9" t="s">
        <v>19</v>
      </c>
      <c r="C106" s="19" t="s">
        <v>246</v>
      </c>
      <c r="D106" s="9" t="s">
        <v>100</v>
      </c>
      <c r="E106" s="9" t="s">
        <v>22</v>
      </c>
      <c r="F106" s="17" t="s">
        <v>202</v>
      </c>
      <c r="G106" s="9" t="s">
        <v>247</v>
      </c>
      <c r="H106" s="26">
        <f>H107</f>
        <v>966.926</v>
      </c>
      <c r="I106" s="29">
        <f>I107</f>
        <v>0</v>
      </c>
      <c r="J106" s="35">
        <f t="shared" si="3"/>
        <v>0</v>
      </c>
    </row>
    <row r="107" spans="1:10" ht="56.25" customHeight="1">
      <c r="A107" s="9" t="s">
        <v>171</v>
      </c>
      <c r="B107" s="15" t="s">
        <v>19</v>
      </c>
      <c r="C107" s="20" t="s">
        <v>246</v>
      </c>
      <c r="D107" s="15" t="s">
        <v>100</v>
      </c>
      <c r="E107" s="15" t="s">
        <v>22</v>
      </c>
      <c r="F107" s="15" t="s">
        <v>202</v>
      </c>
      <c r="G107" s="15" t="s">
        <v>247</v>
      </c>
      <c r="H107" s="33">
        <v>966.926</v>
      </c>
      <c r="I107" s="28">
        <v>0</v>
      </c>
      <c r="J107" s="35">
        <f t="shared" si="3"/>
        <v>0</v>
      </c>
    </row>
    <row r="108" spans="1:10" ht="12.75">
      <c r="A108" s="9" t="s">
        <v>172</v>
      </c>
      <c r="B108" s="9" t="s">
        <v>19</v>
      </c>
      <c r="C108" s="10" t="s">
        <v>125</v>
      </c>
      <c r="D108" s="9" t="s">
        <v>100</v>
      </c>
      <c r="E108" s="9" t="s">
        <v>65</v>
      </c>
      <c r="F108" s="9"/>
      <c r="G108" s="9"/>
      <c r="H108" s="11">
        <f>H109+H112+H115+H118+H121+H124+H127+H130</f>
        <v>11431.2396</v>
      </c>
      <c r="I108" s="11">
        <f>I109+I112+I115+I118+I121+I124+I127+I130</f>
        <v>1451.71367</v>
      </c>
      <c r="J108" s="35">
        <f t="shared" si="3"/>
        <v>12.69952971679467</v>
      </c>
    </row>
    <row r="109" spans="1:10" ht="94.5">
      <c r="A109" s="9" t="s">
        <v>173</v>
      </c>
      <c r="B109" s="9" t="s">
        <v>19</v>
      </c>
      <c r="C109" s="12" t="s">
        <v>249</v>
      </c>
      <c r="D109" s="9" t="s">
        <v>100</v>
      </c>
      <c r="E109" s="9" t="s">
        <v>65</v>
      </c>
      <c r="F109" s="9" t="s">
        <v>127</v>
      </c>
      <c r="G109" s="9"/>
      <c r="H109" s="30">
        <f>H110</f>
        <v>596.952</v>
      </c>
      <c r="I109" s="30">
        <f>I110</f>
        <v>0</v>
      </c>
      <c r="J109" s="35">
        <f t="shared" si="3"/>
        <v>0</v>
      </c>
    </row>
    <row r="110" spans="1:10" ht="12.75">
      <c r="A110" s="9" t="s">
        <v>175</v>
      </c>
      <c r="B110" s="9" t="s">
        <v>19</v>
      </c>
      <c r="C110" s="10" t="s">
        <v>130</v>
      </c>
      <c r="D110" s="9" t="s">
        <v>100</v>
      </c>
      <c r="E110" s="9" t="s">
        <v>65</v>
      </c>
      <c r="F110" s="9" t="s">
        <v>127</v>
      </c>
      <c r="G110" s="9" t="s">
        <v>129</v>
      </c>
      <c r="H110" s="30">
        <f>H111</f>
        <v>596.952</v>
      </c>
      <c r="I110" s="27">
        <f>I111</f>
        <v>0</v>
      </c>
      <c r="J110" s="35">
        <f t="shared" si="3"/>
        <v>0</v>
      </c>
    </row>
    <row r="111" spans="1:10" ht="12.75">
      <c r="A111" s="5" t="s">
        <v>176</v>
      </c>
      <c r="B111" s="15" t="s">
        <v>19</v>
      </c>
      <c r="C111" s="20" t="s">
        <v>130</v>
      </c>
      <c r="D111" s="15" t="s">
        <v>100</v>
      </c>
      <c r="E111" s="15" t="s">
        <v>65</v>
      </c>
      <c r="F111" s="15" t="s">
        <v>127</v>
      </c>
      <c r="G111" s="15" t="s">
        <v>129</v>
      </c>
      <c r="H111" s="31">
        <v>596.952</v>
      </c>
      <c r="I111" s="28">
        <v>0</v>
      </c>
      <c r="J111" s="35">
        <f t="shared" si="3"/>
        <v>0</v>
      </c>
    </row>
    <row r="112" spans="1:10" ht="73.5">
      <c r="A112" s="9" t="s">
        <v>177</v>
      </c>
      <c r="B112" s="9" t="s">
        <v>19</v>
      </c>
      <c r="C112" s="10" t="s">
        <v>216</v>
      </c>
      <c r="D112" s="9" t="s">
        <v>100</v>
      </c>
      <c r="E112" s="9" t="s">
        <v>65</v>
      </c>
      <c r="F112" s="9" t="s">
        <v>133</v>
      </c>
      <c r="G112" s="9"/>
      <c r="H112" s="30">
        <f>H113</f>
        <v>2990.142</v>
      </c>
      <c r="I112" s="27">
        <f>I113</f>
        <v>256.68867</v>
      </c>
      <c r="J112" s="35">
        <f t="shared" si="3"/>
        <v>8.584497659308488</v>
      </c>
    </row>
    <row r="113" spans="1:10" ht="31.5">
      <c r="A113" s="9" t="s">
        <v>179</v>
      </c>
      <c r="B113" s="9" t="s">
        <v>19</v>
      </c>
      <c r="C113" s="10" t="s">
        <v>44</v>
      </c>
      <c r="D113" s="9" t="s">
        <v>100</v>
      </c>
      <c r="E113" s="9" t="s">
        <v>65</v>
      </c>
      <c r="F113" s="9" t="s">
        <v>133</v>
      </c>
      <c r="G113" s="9" t="s">
        <v>43</v>
      </c>
      <c r="H113" s="30">
        <f>H114</f>
        <v>2990.142</v>
      </c>
      <c r="I113" s="27">
        <f>I114</f>
        <v>256.68867</v>
      </c>
      <c r="J113" s="35">
        <f t="shared" si="3"/>
        <v>8.584497659308488</v>
      </c>
    </row>
    <row r="114" spans="1:10" ht="33.75">
      <c r="A114" s="9" t="s">
        <v>181</v>
      </c>
      <c r="B114" s="15" t="s">
        <v>19</v>
      </c>
      <c r="C114" s="20" t="s">
        <v>44</v>
      </c>
      <c r="D114" s="15" t="s">
        <v>100</v>
      </c>
      <c r="E114" s="15" t="s">
        <v>65</v>
      </c>
      <c r="F114" s="15" t="s">
        <v>133</v>
      </c>
      <c r="G114" s="15" t="s">
        <v>43</v>
      </c>
      <c r="H114" s="31">
        <v>2990.142</v>
      </c>
      <c r="I114" s="28">
        <v>256.68867</v>
      </c>
      <c r="J114" s="35">
        <f t="shared" si="3"/>
        <v>8.584497659308488</v>
      </c>
    </row>
    <row r="115" spans="1:10" ht="63">
      <c r="A115" s="9" t="s">
        <v>182</v>
      </c>
      <c r="B115" s="9" t="s">
        <v>19</v>
      </c>
      <c r="C115" s="10" t="s">
        <v>250</v>
      </c>
      <c r="D115" s="9" t="s">
        <v>100</v>
      </c>
      <c r="E115" s="9" t="s">
        <v>65</v>
      </c>
      <c r="F115" s="9" t="s">
        <v>137</v>
      </c>
      <c r="G115" s="9"/>
      <c r="H115" s="30">
        <f>H116</f>
        <v>60</v>
      </c>
      <c r="I115" s="27">
        <f>I116</f>
        <v>0</v>
      </c>
      <c r="J115" s="35">
        <f t="shared" si="3"/>
        <v>0</v>
      </c>
    </row>
    <row r="116" spans="1:10" ht="56.25">
      <c r="A116" s="9" t="s">
        <v>184</v>
      </c>
      <c r="B116" s="9" t="s">
        <v>19</v>
      </c>
      <c r="C116" s="19" t="s">
        <v>207</v>
      </c>
      <c r="D116" s="9" t="s">
        <v>100</v>
      </c>
      <c r="E116" s="9" t="s">
        <v>65</v>
      </c>
      <c r="F116" s="9" t="s">
        <v>137</v>
      </c>
      <c r="G116" s="9" t="s">
        <v>209</v>
      </c>
      <c r="H116" s="30">
        <f>H117</f>
        <v>60</v>
      </c>
      <c r="I116" s="27">
        <f>I117</f>
        <v>0</v>
      </c>
      <c r="J116" s="35">
        <f t="shared" si="3"/>
        <v>0</v>
      </c>
    </row>
    <row r="117" spans="1:10" ht="47.25" customHeight="1">
      <c r="A117" s="5" t="s">
        <v>185</v>
      </c>
      <c r="B117" s="15" t="s">
        <v>19</v>
      </c>
      <c r="C117" s="20" t="s">
        <v>208</v>
      </c>
      <c r="D117" s="15" t="s">
        <v>100</v>
      </c>
      <c r="E117" s="15" t="s">
        <v>65</v>
      </c>
      <c r="F117" s="15" t="s">
        <v>137</v>
      </c>
      <c r="G117" s="15" t="s">
        <v>209</v>
      </c>
      <c r="H117" s="31">
        <v>60</v>
      </c>
      <c r="I117" s="28">
        <v>0</v>
      </c>
      <c r="J117" s="35">
        <f t="shared" si="3"/>
        <v>0</v>
      </c>
    </row>
    <row r="118" spans="1:10" ht="73.5">
      <c r="A118" s="9" t="s">
        <v>187</v>
      </c>
      <c r="B118" s="9" t="s">
        <v>19</v>
      </c>
      <c r="C118" s="10" t="s">
        <v>217</v>
      </c>
      <c r="D118" s="9" t="s">
        <v>100</v>
      </c>
      <c r="E118" s="9" t="s">
        <v>65</v>
      </c>
      <c r="F118" s="9" t="s">
        <v>112</v>
      </c>
      <c r="G118" s="9"/>
      <c r="H118" s="30">
        <f>H119</f>
        <v>100</v>
      </c>
      <c r="I118" s="27">
        <f>I119</f>
        <v>0</v>
      </c>
      <c r="J118" s="35">
        <f t="shared" si="3"/>
        <v>0</v>
      </c>
    </row>
    <row r="119" spans="1:10" ht="56.25">
      <c r="A119" s="9" t="s">
        <v>183</v>
      </c>
      <c r="B119" s="9" t="s">
        <v>19</v>
      </c>
      <c r="C119" s="19" t="s">
        <v>207</v>
      </c>
      <c r="D119" s="9" t="s">
        <v>100</v>
      </c>
      <c r="E119" s="9" t="s">
        <v>65</v>
      </c>
      <c r="F119" s="9" t="s">
        <v>112</v>
      </c>
      <c r="G119" s="9" t="s">
        <v>209</v>
      </c>
      <c r="H119" s="30">
        <f>H120</f>
        <v>100</v>
      </c>
      <c r="I119" s="27">
        <f>I120</f>
        <v>0</v>
      </c>
      <c r="J119" s="35">
        <f t="shared" si="3"/>
        <v>0</v>
      </c>
    </row>
    <row r="120" spans="1:10" ht="47.25" customHeight="1">
      <c r="A120" s="9" t="s">
        <v>186</v>
      </c>
      <c r="B120" s="15" t="s">
        <v>19</v>
      </c>
      <c r="C120" s="20" t="s">
        <v>208</v>
      </c>
      <c r="D120" s="15" t="s">
        <v>100</v>
      </c>
      <c r="E120" s="15" t="s">
        <v>65</v>
      </c>
      <c r="F120" s="15" t="s">
        <v>112</v>
      </c>
      <c r="G120" s="15" t="s">
        <v>209</v>
      </c>
      <c r="H120" s="31">
        <v>100</v>
      </c>
      <c r="I120" s="28">
        <v>0</v>
      </c>
      <c r="J120" s="35">
        <f t="shared" si="3"/>
        <v>0</v>
      </c>
    </row>
    <row r="121" spans="1:10" ht="73.5">
      <c r="A121" s="9" t="s">
        <v>189</v>
      </c>
      <c r="B121" s="9" t="s">
        <v>19</v>
      </c>
      <c r="C121" s="12" t="s">
        <v>218</v>
      </c>
      <c r="D121" s="9" t="s">
        <v>100</v>
      </c>
      <c r="E121" s="9" t="s">
        <v>65</v>
      </c>
      <c r="F121" s="9" t="s">
        <v>141</v>
      </c>
      <c r="G121" s="9"/>
      <c r="H121" s="30">
        <f>H122</f>
        <v>4352.93204</v>
      </c>
      <c r="I121" s="27">
        <f>I122</f>
        <v>190.025</v>
      </c>
      <c r="J121" s="35">
        <f t="shared" si="3"/>
        <v>4.365448351911326</v>
      </c>
    </row>
    <row r="122" spans="1:10" ht="56.25">
      <c r="A122" s="9" t="s">
        <v>190</v>
      </c>
      <c r="B122" s="9" t="s">
        <v>19</v>
      </c>
      <c r="C122" s="19" t="s">
        <v>207</v>
      </c>
      <c r="D122" s="9" t="s">
        <v>100</v>
      </c>
      <c r="E122" s="9" t="s">
        <v>65</v>
      </c>
      <c r="F122" s="9" t="s">
        <v>141</v>
      </c>
      <c r="G122" s="9" t="s">
        <v>209</v>
      </c>
      <c r="H122" s="30">
        <f>H123</f>
        <v>4352.93204</v>
      </c>
      <c r="I122" s="27">
        <f>I123</f>
        <v>190.025</v>
      </c>
      <c r="J122" s="35">
        <f t="shared" si="3"/>
        <v>4.365448351911326</v>
      </c>
    </row>
    <row r="123" spans="1:10" ht="56.25">
      <c r="A123" s="5" t="s">
        <v>191</v>
      </c>
      <c r="B123" s="15" t="s">
        <v>19</v>
      </c>
      <c r="C123" s="20" t="s">
        <v>208</v>
      </c>
      <c r="D123" s="15" t="s">
        <v>100</v>
      </c>
      <c r="E123" s="15" t="s">
        <v>65</v>
      </c>
      <c r="F123" s="15" t="s">
        <v>141</v>
      </c>
      <c r="G123" s="15" t="s">
        <v>209</v>
      </c>
      <c r="H123" s="31">
        <v>4352.93204</v>
      </c>
      <c r="I123" s="28">
        <v>190.025</v>
      </c>
      <c r="J123" s="35">
        <f t="shared" si="3"/>
        <v>4.365448351911326</v>
      </c>
    </row>
    <row r="124" spans="1:10" ht="31.5">
      <c r="A124" s="9" t="s">
        <v>193</v>
      </c>
      <c r="B124" s="15" t="s">
        <v>19</v>
      </c>
      <c r="C124" s="10" t="s">
        <v>146</v>
      </c>
      <c r="D124" s="9" t="s">
        <v>100</v>
      </c>
      <c r="E124" s="9" t="s">
        <v>65</v>
      </c>
      <c r="F124" s="9" t="s">
        <v>145</v>
      </c>
      <c r="G124" s="9"/>
      <c r="H124" s="30">
        <f>H125</f>
        <v>2938.32</v>
      </c>
      <c r="I124" s="27">
        <f>I125</f>
        <v>1005</v>
      </c>
      <c r="J124" s="35">
        <f t="shared" si="3"/>
        <v>34.20321816548231</v>
      </c>
    </row>
    <row r="125" spans="1:10" ht="56.25">
      <c r="A125" s="9" t="s">
        <v>194</v>
      </c>
      <c r="B125" s="9" t="s">
        <v>19</v>
      </c>
      <c r="C125" s="19" t="s">
        <v>207</v>
      </c>
      <c r="D125" s="9" t="s">
        <v>100</v>
      </c>
      <c r="E125" s="9" t="s">
        <v>65</v>
      </c>
      <c r="F125" s="9" t="s">
        <v>145</v>
      </c>
      <c r="G125" s="9" t="s">
        <v>209</v>
      </c>
      <c r="H125" s="30">
        <f>H126</f>
        <v>2938.32</v>
      </c>
      <c r="I125" s="27">
        <f>I126</f>
        <v>1005</v>
      </c>
      <c r="J125" s="35">
        <f t="shared" si="3"/>
        <v>34.20321816548231</v>
      </c>
    </row>
    <row r="126" spans="1:10" ht="45.75" customHeight="1">
      <c r="A126" s="9" t="s">
        <v>195</v>
      </c>
      <c r="B126" s="15" t="s">
        <v>19</v>
      </c>
      <c r="C126" s="20" t="s">
        <v>208</v>
      </c>
      <c r="D126" s="15" t="s">
        <v>100</v>
      </c>
      <c r="E126" s="15" t="s">
        <v>65</v>
      </c>
      <c r="F126" s="15" t="s">
        <v>145</v>
      </c>
      <c r="G126" s="15" t="s">
        <v>209</v>
      </c>
      <c r="H126" s="31">
        <v>2938.32</v>
      </c>
      <c r="I126" s="28">
        <v>1005</v>
      </c>
      <c r="J126" s="35">
        <f t="shared" si="3"/>
        <v>34.20321816548231</v>
      </c>
    </row>
    <row r="127" spans="1:10" ht="67.5" customHeight="1">
      <c r="A127" s="9" t="s">
        <v>188</v>
      </c>
      <c r="B127" s="9" t="s">
        <v>19</v>
      </c>
      <c r="C127" s="10" t="s">
        <v>219</v>
      </c>
      <c r="D127" s="9" t="s">
        <v>100</v>
      </c>
      <c r="E127" s="9" t="s">
        <v>65</v>
      </c>
      <c r="F127" s="9" t="s">
        <v>150</v>
      </c>
      <c r="G127" s="9"/>
      <c r="H127" s="30">
        <f>H128</f>
        <v>242.89356</v>
      </c>
      <c r="I127" s="27">
        <f>I128</f>
        <v>0</v>
      </c>
      <c r="J127" s="35">
        <f t="shared" si="3"/>
        <v>0</v>
      </c>
    </row>
    <row r="128" spans="1:10" ht="31.5">
      <c r="A128" s="9" t="s">
        <v>231</v>
      </c>
      <c r="B128" s="9" t="s">
        <v>19</v>
      </c>
      <c r="C128" s="10" t="s">
        <v>44</v>
      </c>
      <c r="D128" s="9" t="s">
        <v>100</v>
      </c>
      <c r="E128" s="9" t="s">
        <v>65</v>
      </c>
      <c r="F128" s="9" t="s">
        <v>150</v>
      </c>
      <c r="G128" s="9" t="s">
        <v>43</v>
      </c>
      <c r="H128" s="30">
        <f>H129</f>
        <v>242.89356</v>
      </c>
      <c r="I128" s="27">
        <f>I129</f>
        <v>0</v>
      </c>
      <c r="J128" s="35">
        <f t="shared" si="3"/>
        <v>0</v>
      </c>
    </row>
    <row r="129" spans="1:10" ht="33.75">
      <c r="A129" s="5" t="s">
        <v>26</v>
      </c>
      <c r="B129" s="15" t="s">
        <v>19</v>
      </c>
      <c r="C129" s="20" t="s">
        <v>44</v>
      </c>
      <c r="D129" s="15" t="s">
        <v>100</v>
      </c>
      <c r="E129" s="15" t="s">
        <v>65</v>
      </c>
      <c r="F129" s="15" t="s">
        <v>150</v>
      </c>
      <c r="G129" s="15" t="s">
        <v>43</v>
      </c>
      <c r="H129" s="32">
        <v>242.89356</v>
      </c>
      <c r="I129" s="28"/>
      <c r="J129" s="35">
        <f t="shared" si="3"/>
        <v>0</v>
      </c>
    </row>
    <row r="130" spans="1:10" ht="31.5">
      <c r="A130" s="9" t="s">
        <v>37</v>
      </c>
      <c r="B130" s="9" t="s">
        <v>19</v>
      </c>
      <c r="C130" s="10" t="s">
        <v>220</v>
      </c>
      <c r="D130" s="17" t="s">
        <v>100</v>
      </c>
      <c r="E130" s="17" t="s">
        <v>65</v>
      </c>
      <c r="F130" s="17"/>
      <c r="G130" s="17"/>
      <c r="H130" s="26">
        <f>H131</f>
        <v>150</v>
      </c>
      <c r="I130" s="29">
        <f>I131</f>
        <v>0</v>
      </c>
      <c r="J130" s="35">
        <f t="shared" si="3"/>
        <v>0</v>
      </c>
    </row>
    <row r="131" spans="1:10" ht="31.5">
      <c r="A131" s="9" t="s">
        <v>251</v>
      </c>
      <c r="B131" s="9" t="s">
        <v>19</v>
      </c>
      <c r="C131" s="10" t="s">
        <v>44</v>
      </c>
      <c r="D131" s="17" t="s">
        <v>100</v>
      </c>
      <c r="E131" s="17" t="s">
        <v>65</v>
      </c>
      <c r="F131" s="17" t="s">
        <v>221</v>
      </c>
      <c r="G131" s="17" t="s">
        <v>43</v>
      </c>
      <c r="H131" s="26">
        <f>H132</f>
        <v>150</v>
      </c>
      <c r="I131" s="29">
        <f>I132</f>
        <v>0</v>
      </c>
      <c r="J131" s="35">
        <f t="shared" si="3"/>
        <v>0</v>
      </c>
    </row>
    <row r="132" spans="1:10" ht="33.75">
      <c r="A132" s="9" t="s">
        <v>252</v>
      </c>
      <c r="B132" s="24" t="s">
        <v>19</v>
      </c>
      <c r="C132" s="20" t="s">
        <v>44</v>
      </c>
      <c r="D132" s="15" t="s">
        <v>100</v>
      </c>
      <c r="E132" s="15" t="s">
        <v>65</v>
      </c>
      <c r="F132" s="15" t="s">
        <v>221</v>
      </c>
      <c r="G132" s="15" t="s">
        <v>43</v>
      </c>
      <c r="H132" s="33">
        <v>150</v>
      </c>
      <c r="I132" s="28">
        <v>0</v>
      </c>
      <c r="J132" s="35">
        <f t="shared" si="3"/>
        <v>0</v>
      </c>
    </row>
    <row r="133" spans="1:10" ht="73.5">
      <c r="A133" s="9" t="s">
        <v>253</v>
      </c>
      <c r="B133" s="24" t="s">
        <v>19</v>
      </c>
      <c r="C133" s="21" t="s">
        <v>274</v>
      </c>
      <c r="D133" s="9" t="s">
        <v>229</v>
      </c>
      <c r="E133" s="9" t="s">
        <v>65</v>
      </c>
      <c r="F133" s="9" t="s">
        <v>275</v>
      </c>
      <c r="G133" s="9"/>
      <c r="H133" s="36">
        <f>H134</f>
        <v>4549.5</v>
      </c>
      <c r="I133" s="11">
        <f>I134</f>
        <v>0</v>
      </c>
      <c r="J133" s="28">
        <f t="shared" si="3"/>
        <v>0</v>
      </c>
    </row>
    <row r="134" spans="1:10" ht="31.5">
      <c r="A134" s="9" t="s">
        <v>254</v>
      </c>
      <c r="B134" s="24" t="s">
        <v>19</v>
      </c>
      <c r="C134" s="10" t="s">
        <v>44</v>
      </c>
      <c r="D134" s="9" t="s">
        <v>229</v>
      </c>
      <c r="E134" s="9" t="s">
        <v>65</v>
      </c>
      <c r="F134" s="9" t="s">
        <v>275</v>
      </c>
      <c r="G134" s="9" t="s">
        <v>43</v>
      </c>
      <c r="H134" s="36">
        <f>H135</f>
        <v>4549.5</v>
      </c>
      <c r="I134" s="11">
        <f>I135</f>
        <v>0</v>
      </c>
      <c r="J134" s="28">
        <f t="shared" si="3"/>
        <v>0</v>
      </c>
    </row>
    <row r="135" spans="1:10" ht="33.75">
      <c r="A135" s="5" t="s">
        <v>255</v>
      </c>
      <c r="B135" s="24" t="s">
        <v>19</v>
      </c>
      <c r="C135" s="37" t="s">
        <v>44</v>
      </c>
      <c r="D135" s="15" t="s">
        <v>229</v>
      </c>
      <c r="E135" s="15" t="s">
        <v>65</v>
      </c>
      <c r="F135" s="15" t="s">
        <v>275</v>
      </c>
      <c r="G135" s="38" t="s">
        <v>43</v>
      </c>
      <c r="H135" s="39">
        <v>4549.5</v>
      </c>
      <c r="I135" s="28">
        <v>0</v>
      </c>
      <c r="J135" s="28">
        <f t="shared" si="3"/>
        <v>0</v>
      </c>
    </row>
    <row r="136" spans="1:10" ht="12.75">
      <c r="A136" s="9" t="s">
        <v>256</v>
      </c>
      <c r="B136" s="9" t="s">
        <v>19</v>
      </c>
      <c r="C136" s="10" t="s">
        <v>155</v>
      </c>
      <c r="D136" s="9" t="s">
        <v>154</v>
      </c>
      <c r="E136" s="9"/>
      <c r="F136" s="9"/>
      <c r="G136" s="9"/>
      <c r="H136" s="11">
        <f>H137</f>
        <v>360.321</v>
      </c>
      <c r="I136" s="11">
        <f>I137</f>
        <v>0</v>
      </c>
      <c r="J136" s="35">
        <f t="shared" si="3"/>
        <v>0</v>
      </c>
    </row>
    <row r="137" spans="1:10" ht="14.25" customHeight="1">
      <c r="A137" s="9" t="s">
        <v>28</v>
      </c>
      <c r="B137" s="9" t="s">
        <v>19</v>
      </c>
      <c r="C137" s="10" t="s">
        <v>157</v>
      </c>
      <c r="D137" s="9" t="s">
        <v>154</v>
      </c>
      <c r="E137" s="9" t="s">
        <v>154</v>
      </c>
      <c r="F137" s="9"/>
      <c r="G137" s="9"/>
      <c r="H137" s="11">
        <f>H138+H141</f>
        <v>360.321</v>
      </c>
      <c r="I137" s="11">
        <f>I138+I141</f>
        <v>0</v>
      </c>
      <c r="J137" s="35">
        <f t="shared" si="3"/>
        <v>0</v>
      </c>
    </row>
    <row r="138" spans="1:10" ht="42">
      <c r="A138" s="9" t="s">
        <v>257</v>
      </c>
      <c r="B138" s="9" t="s">
        <v>19</v>
      </c>
      <c r="C138" s="10" t="s">
        <v>227</v>
      </c>
      <c r="D138" s="9" t="s">
        <v>154</v>
      </c>
      <c r="E138" s="9" t="s">
        <v>154</v>
      </c>
      <c r="F138" s="9" t="s">
        <v>159</v>
      </c>
      <c r="G138" s="9"/>
      <c r="H138" s="30">
        <f>H139</f>
        <v>78.3</v>
      </c>
      <c r="I138" s="27">
        <f>I139</f>
        <v>0</v>
      </c>
      <c r="J138" s="35">
        <f t="shared" si="3"/>
        <v>0</v>
      </c>
    </row>
    <row r="139" spans="1:10" ht="31.5">
      <c r="A139" s="9" t="s">
        <v>258</v>
      </c>
      <c r="B139" s="9" t="s">
        <v>19</v>
      </c>
      <c r="C139" s="10" t="s">
        <v>44</v>
      </c>
      <c r="D139" s="9" t="s">
        <v>154</v>
      </c>
      <c r="E139" s="9" t="s">
        <v>154</v>
      </c>
      <c r="F139" s="9" t="s">
        <v>159</v>
      </c>
      <c r="G139" s="9" t="s">
        <v>43</v>
      </c>
      <c r="H139" s="30">
        <f>H140</f>
        <v>78.3</v>
      </c>
      <c r="I139" s="27">
        <f>I140</f>
        <v>0</v>
      </c>
      <c r="J139" s="35">
        <f t="shared" si="3"/>
        <v>0</v>
      </c>
    </row>
    <row r="140" spans="1:10" ht="33.75">
      <c r="A140" s="9" t="s">
        <v>259</v>
      </c>
      <c r="B140" s="15" t="s">
        <v>19</v>
      </c>
      <c r="C140" s="20" t="s">
        <v>44</v>
      </c>
      <c r="D140" s="15" t="s">
        <v>154</v>
      </c>
      <c r="E140" s="15" t="s">
        <v>154</v>
      </c>
      <c r="F140" s="15" t="s">
        <v>159</v>
      </c>
      <c r="G140" s="15" t="s">
        <v>43</v>
      </c>
      <c r="H140" s="31">
        <v>78.3</v>
      </c>
      <c r="I140" s="28">
        <v>0</v>
      </c>
      <c r="J140" s="35">
        <f t="shared" si="3"/>
        <v>0</v>
      </c>
    </row>
    <row r="141" spans="1:10" ht="25.5" customHeight="1">
      <c r="A141" s="5" t="s">
        <v>260</v>
      </c>
      <c r="B141" s="9" t="s">
        <v>19</v>
      </c>
      <c r="C141" s="10" t="s">
        <v>170</v>
      </c>
      <c r="D141" s="9" t="s">
        <v>154</v>
      </c>
      <c r="E141" s="9" t="s">
        <v>154</v>
      </c>
      <c r="F141" s="9" t="s">
        <v>169</v>
      </c>
      <c r="G141" s="9"/>
      <c r="H141" s="30">
        <f>H142</f>
        <v>282.021</v>
      </c>
      <c r="I141" s="30">
        <f>I142</f>
        <v>0</v>
      </c>
      <c r="J141" s="35">
        <f aca="true" t="shared" si="4" ref="J141:J155">I141/H141*100</f>
        <v>0</v>
      </c>
    </row>
    <row r="142" spans="1:10" ht="12.75" customHeight="1">
      <c r="A142" s="9" t="s">
        <v>261</v>
      </c>
      <c r="B142" s="9" t="s">
        <v>19</v>
      </c>
      <c r="C142" s="10" t="s">
        <v>130</v>
      </c>
      <c r="D142" s="9" t="s">
        <v>154</v>
      </c>
      <c r="E142" s="9" t="s">
        <v>154</v>
      </c>
      <c r="F142" s="9" t="s">
        <v>169</v>
      </c>
      <c r="G142" s="9" t="s">
        <v>129</v>
      </c>
      <c r="H142" s="30">
        <f>H143</f>
        <v>282.021</v>
      </c>
      <c r="I142" s="30">
        <f>I143</f>
        <v>0</v>
      </c>
      <c r="J142" s="35">
        <f t="shared" si="4"/>
        <v>0</v>
      </c>
    </row>
    <row r="143" spans="1:10" ht="12.75" customHeight="1">
      <c r="A143" s="9" t="s">
        <v>262</v>
      </c>
      <c r="B143" s="15" t="s">
        <v>19</v>
      </c>
      <c r="C143" s="20" t="s">
        <v>130</v>
      </c>
      <c r="D143" s="15" t="s">
        <v>154</v>
      </c>
      <c r="E143" s="15" t="s">
        <v>154</v>
      </c>
      <c r="F143" s="15" t="s">
        <v>169</v>
      </c>
      <c r="G143" s="15" t="s">
        <v>129</v>
      </c>
      <c r="H143" s="31">
        <v>282.021</v>
      </c>
      <c r="I143" s="28">
        <v>0</v>
      </c>
      <c r="J143" s="35">
        <f t="shared" si="4"/>
        <v>0</v>
      </c>
    </row>
    <row r="144" spans="1:10" ht="12.75" customHeight="1">
      <c r="A144" s="9" t="s">
        <v>263</v>
      </c>
      <c r="B144" s="9" t="s">
        <v>19</v>
      </c>
      <c r="C144" s="10" t="s">
        <v>178</v>
      </c>
      <c r="D144" s="9" t="s">
        <v>81</v>
      </c>
      <c r="E144" s="9"/>
      <c r="F144" s="9"/>
      <c r="G144" s="9"/>
      <c r="H144" s="11">
        <f aca="true" t="shared" si="5" ref="H144:I146">H145</f>
        <v>5825.845</v>
      </c>
      <c r="I144" s="11">
        <f t="shared" si="5"/>
        <v>1415.46125</v>
      </c>
      <c r="J144" s="35">
        <f t="shared" si="4"/>
        <v>24.29623942964497</v>
      </c>
    </row>
    <row r="145" spans="1:10" ht="12.75" customHeight="1">
      <c r="A145" s="9" t="s">
        <v>264</v>
      </c>
      <c r="B145" s="9" t="s">
        <v>19</v>
      </c>
      <c r="C145" s="10" t="s">
        <v>180</v>
      </c>
      <c r="D145" s="9" t="s">
        <v>81</v>
      </c>
      <c r="E145" s="9" t="s">
        <v>20</v>
      </c>
      <c r="F145" s="9"/>
      <c r="G145" s="9"/>
      <c r="H145" s="11">
        <f t="shared" si="5"/>
        <v>5825.845</v>
      </c>
      <c r="I145" s="11">
        <f t="shared" si="5"/>
        <v>1415.46125</v>
      </c>
      <c r="J145" s="35">
        <f t="shared" si="4"/>
        <v>24.29623942964497</v>
      </c>
    </row>
    <row r="146" spans="1:10" ht="105.75" customHeight="1">
      <c r="A146" s="9" t="s">
        <v>265</v>
      </c>
      <c r="B146" s="9" t="s">
        <v>19</v>
      </c>
      <c r="C146" s="12" t="s">
        <v>224</v>
      </c>
      <c r="D146" s="9" t="s">
        <v>81</v>
      </c>
      <c r="E146" s="9" t="s">
        <v>20</v>
      </c>
      <c r="F146" s="9" t="s">
        <v>192</v>
      </c>
      <c r="G146" s="9" t="s">
        <v>223</v>
      </c>
      <c r="H146" s="30">
        <f t="shared" si="5"/>
        <v>5825.845</v>
      </c>
      <c r="I146" s="27">
        <f t="shared" si="5"/>
        <v>1415.46125</v>
      </c>
      <c r="J146" s="35">
        <f t="shared" si="4"/>
        <v>24.29623942964497</v>
      </c>
    </row>
    <row r="147" spans="1:10" ht="12.75" customHeight="1">
      <c r="A147" s="5" t="s">
        <v>266</v>
      </c>
      <c r="B147" s="9" t="s">
        <v>19</v>
      </c>
      <c r="C147" s="10" t="s">
        <v>222</v>
      </c>
      <c r="D147" s="9" t="s">
        <v>81</v>
      </c>
      <c r="E147" s="9" t="s">
        <v>20</v>
      </c>
      <c r="F147" s="9" t="s">
        <v>192</v>
      </c>
      <c r="G147" s="9" t="s">
        <v>223</v>
      </c>
      <c r="H147" s="30">
        <v>5825.845</v>
      </c>
      <c r="I147" s="28">
        <v>1415.46125</v>
      </c>
      <c r="J147" s="35">
        <f t="shared" si="4"/>
        <v>24.29623942964497</v>
      </c>
    </row>
    <row r="148" spans="1:10" ht="12.75" customHeight="1">
      <c r="A148" s="9" t="s">
        <v>267</v>
      </c>
      <c r="B148" s="9" t="s">
        <v>19</v>
      </c>
      <c r="C148" s="10" t="s">
        <v>196</v>
      </c>
      <c r="D148" s="9" t="s">
        <v>34</v>
      </c>
      <c r="E148" s="9"/>
      <c r="F148" s="9"/>
      <c r="G148" s="9"/>
      <c r="H148" s="11">
        <f>H149+H152</f>
        <v>5284.575</v>
      </c>
      <c r="I148" s="11">
        <f>I149+I152</f>
        <v>1269.14375</v>
      </c>
      <c r="J148" s="35">
        <f t="shared" si="4"/>
        <v>24.016004125213474</v>
      </c>
    </row>
    <row r="149" spans="1:10" ht="12.75" customHeight="1">
      <c r="A149" s="9" t="s">
        <v>268</v>
      </c>
      <c r="B149" s="9" t="s">
        <v>19</v>
      </c>
      <c r="C149" s="10" t="s">
        <v>197</v>
      </c>
      <c r="D149" s="9" t="s">
        <v>34</v>
      </c>
      <c r="E149" s="9" t="s">
        <v>20</v>
      </c>
      <c r="F149" s="9"/>
      <c r="G149" s="9"/>
      <c r="H149" s="11">
        <f>H150</f>
        <v>5220.575</v>
      </c>
      <c r="I149" s="11">
        <f>I150</f>
        <v>1205.14375</v>
      </c>
      <c r="J149" s="35">
        <f t="shared" si="4"/>
        <v>23.08450218606188</v>
      </c>
    </row>
    <row r="150" spans="1:10" ht="53.25" customHeight="1">
      <c r="A150" s="9" t="s">
        <v>269</v>
      </c>
      <c r="B150" s="9" t="s">
        <v>19</v>
      </c>
      <c r="C150" s="10" t="s">
        <v>225</v>
      </c>
      <c r="D150" s="9" t="s">
        <v>34</v>
      </c>
      <c r="E150" s="9" t="s">
        <v>20</v>
      </c>
      <c r="F150" s="9" t="s">
        <v>174</v>
      </c>
      <c r="G150" s="9" t="s">
        <v>223</v>
      </c>
      <c r="H150" s="30">
        <f>H151</f>
        <v>5220.575</v>
      </c>
      <c r="I150" s="27">
        <f>I151</f>
        <v>1205.14375</v>
      </c>
      <c r="J150" s="35">
        <f t="shared" si="4"/>
        <v>23.08450218606188</v>
      </c>
    </row>
    <row r="151" spans="1:10" ht="12.75" customHeight="1">
      <c r="A151" s="9" t="s">
        <v>270</v>
      </c>
      <c r="B151" s="9" t="s">
        <v>19</v>
      </c>
      <c r="C151" s="10" t="s">
        <v>222</v>
      </c>
      <c r="D151" s="9" t="s">
        <v>34</v>
      </c>
      <c r="E151" s="9" t="s">
        <v>20</v>
      </c>
      <c r="F151" s="9" t="s">
        <v>174</v>
      </c>
      <c r="G151" s="9" t="s">
        <v>223</v>
      </c>
      <c r="H151" s="30">
        <v>5220.575</v>
      </c>
      <c r="I151" s="28">
        <v>1205.14375</v>
      </c>
      <c r="J151" s="35">
        <f t="shared" si="4"/>
        <v>23.08450218606188</v>
      </c>
    </row>
    <row r="152" spans="1:10" ht="12.75" customHeight="1">
      <c r="A152" s="9" t="s">
        <v>271</v>
      </c>
      <c r="B152" s="9" t="s">
        <v>19</v>
      </c>
      <c r="C152" s="10" t="s">
        <v>198</v>
      </c>
      <c r="D152" s="9" t="s">
        <v>34</v>
      </c>
      <c r="E152" s="9" t="s">
        <v>22</v>
      </c>
      <c r="F152" s="9"/>
      <c r="G152" s="9"/>
      <c r="H152" s="30">
        <f aca="true" t="shared" si="6" ref="H152:I154">H153</f>
        <v>64</v>
      </c>
      <c r="I152" s="27">
        <f t="shared" si="6"/>
        <v>64</v>
      </c>
      <c r="J152" s="35">
        <f t="shared" si="4"/>
        <v>100</v>
      </c>
    </row>
    <row r="153" spans="1:10" ht="76.5" customHeight="1">
      <c r="A153" s="5" t="s">
        <v>276</v>
      </c>
      <c r="B153" s="9" t="s">
        <v>19</v>
      </c>
      <c r="C153" s="10" t="s">
        <v>226</v>
      </c>
      <c r="D153" s="9" t="s">
        <v>34</v>
      </c>
      <c r="E153" s="9" t="s">
        <v>22</v>
      </c>
      <c r="F153" s="9" t="s">
        <v>199</v>
      </c>
      <c r="G153" s="9"/>
      <c r="H153" s="30">
        <f t="shared" si="6"/>
        <v>64</v>
      </c>
      <c r="I153" s="27">
        <f t="shared" si="6"/>
        <v>64</v>
      </c>
      <c r="J153" s="35">
        <f t="shared" si="4"/>
        <v>100</v>
      </c>
    </row>
    <row r="154" spans="1:10" ht="31.5" customHeight="1">
      <c r="A154" s="9" t="s">
        <v>277</v>
      </c>
      <c r="B154" s="9" t="s">
        <v>19</v>
      </c>
      <c r="C154" s="10" t="s">
        <v>44</v>
      </c>
      <c r="D154" s="9" t="s">
        <v>34</v>
      </c>
      <c r="E154" s="9" t="s">
        <v>22</v>
      </c>
      <c r="F154" s="9" t="s">
        <v>199</v>
      </c>
      <c r="G154" s="9" t="s">
        <v>43</v>
      </c>
      <c r="H154" s="30">
        <f t="shared" si="6"/>
        <v>64</v>
      </c>
      <c r="I154" s="27">
        <f t="shared" si="6"/>
        <v>64</v>
      </c>
      <c r="J154" s="35">
        <f t="shared" si="4"/>
        <v>100</v>
      </c>
    </row>
    <row r="155" spans="1:10" ht="33.75" customHeight="1">
      <c r="A155" s="9" t="s">
        <v>278</v>
      </c>
      <c r="B155" s="15" t="s">
        <v>19</v>
      </c>
      <c r="C155" s="20" t="s">
        <v>44</v>
      </c>
      <c r="D155" s="15" t="s">
        <v>34</v>
      </c>
      <c r="E155" s="15" t="s">
        <v>22</v>
      </c>
      <c r="F155" s="15" t="s">
        <v>199</v>
      </c>
      <c r="G155" s="15" t="s">
        <v>43</v>
      </c>
      <c r="H155" s="33">
        <v>64</v>
      </c>
      <c r="I155" s="28">
        <v>64</v>
      </c>
      <c r="J155" s="35">
        <f t="shared" si="4"/>
        <v>100</v>
      </c>
    </row>
    <row r="156" ht="33.75" customHeight="1"/>
    <row r="157" ht="33.75" customHeight="1"/>
  </sheetData>
  <sheetProtection/>
  <mergeCells count="10">
    <mergeCell ref="I6:I7"/>
    <mergeCell ref="J6:J7"/>
    <mergeCell ref="C2:H2"/>
    <mergeCell ref="A4:H4"/>
    <mergeCell ref="A5:H5"/>
    <mergeCell ref="A6:A7"/>
    <mergeCell ref="B6:B7"/>
    <mergeCell ref="C6:C7"/>
    <mergeCell ref="D6:G6"/>
    <mergeCell ref="H6:H7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rep:2.37.0.105</dc:description>
  <cp:lastModifiedBy>Yurist</cp:lastModifiedBy>
  <cp:lastPrinted>2018-04-09T08:49:02Z</cp:lastPrinted>
  <dcterms:created xsi:type="dcterms:W3CDTF">2015-12-06T09:14:01Z</dcterms:created>
  <dcterms:modified xsi:type="dcterms:W3CDTF">2018-04-09T08:49:18Z</dcterms:modified>
  <cp:category/>
  <cp:version/>
  <cp:contentType/>
  <cp:contentStatus/>
</cp:coreProperties>
</file>