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<sst xmlns="http://schemas.openxmlformats.org/spreadsheetml/2006/main" count="847" uniqueCount="298">
  <si>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</si>
  <si>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</si>
  <si>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</si>
  <si>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</si>
  <si>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</si>
  <si>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</si>
  <si>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</si>
  <si>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</si>
  <si>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</si>
  <si>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</si>
  <si>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</si>
  <si>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</si>
  <si>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</si>
  <si>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</si>
  <si>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</si>
  <si>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</si>
  <si>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</si>
  <si>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</si>
  <si>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</si>
  <si>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</si>
  <si>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</si>
  <si>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</si>
  <si>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</si>
  <si>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</si>
  <si>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</si>
  <si>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</si>
  <si>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</si>
  <si>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</si>
  <si>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</si>
  <si>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</si>
  <si>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</si>
  <si>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</si>
  <si>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</si>
  <si>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</si>
  <si>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</si>
  <si>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</si>
  <si>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</si>
  <si>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</si>
  <si>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</si>
  <si>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</si>
  <si>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19</t>
  </si>
  <si>
    <t>9510090500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</si>
  <si>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</si>
  <si>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</si>
  <si>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</si>
  <si>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</si>
  <si>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</si>
  <si>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</si>
  <si>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</si>
  <si>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</si>
  <si>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</si>
  <si>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</si>
  <si>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</si>
  <si>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</si>
  <si>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</si>
  <si>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</si>
  <si>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03</t>
  </si>
  <si>
    <t>Мобилизационная и вневойсковая подготовка</t>
  </si>
  <si>
    <t>9310051180</t>
  </si>
  <si>
    <t>Осуществление первичного воинского учета на территориях, где отсутствуют военные комиссариаты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</si>
  <si>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</si>
  <si>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</si>
  <si>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</si>
  <si>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</si>
  <si>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</si>
  <si>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</si>
  <si>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</si>
  <si>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</si>
  <si>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</si>
  <si>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</si>
  <si>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</si>
  <si>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</si>
  <si>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</si>
  <si>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</si>
  <si>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</si>
  <si>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</si>
  <si>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</si>
  <si>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</si>
  <si>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0320091020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</si>
  <si>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</si>
  <si>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</si>
  <si>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</si>
  <si>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</si>
  <si>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</si>
  <si>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</si>
  <si>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</si>
  <si>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</si>
  <si>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</si>
  <si>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</si>
  <si>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</si>
  <si>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</si>
  <si>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</si>
  <si>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</si>
  <si>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</si>
  <si>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0310090070</t>
  </si>
  <si>
    <t>0310091010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</si>
  <si>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</si>
  <si>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</si>
  <si>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</si>
  <si>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</si>
  <si>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</si>
  <si>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</si>
  <si>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</si>
  <si>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</si>
  <si>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</si>
  <si>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</si>
  <si>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</si>
  <si>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</si>
  <si>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69</t>
  </si>
  <si>
    <t>360</t>
  </si>
  <si>
    <t>Иные выплаты населению</t>
  </si>
  <si>
    <t>70</t>
  </si>
  <si>
    <t>71</t>
  </si>
  <si>
    <t>0310090050</t>
  </si>
  <si>
    <t>72</t>
  </si>
  <si>
    <t>73</t>
  </si>
  <si>
    <t>74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</si>
  <si>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</si>
  <si>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</si>
  <si>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75</t>
  </si>
  <si>
    <t>76</t>
  </si>
  <si>
    <t>77</t>
  </si>
  <si>
    <t>0310090080</t>
  </si>
  <si>
    <t>78</t>
  </si>
  <si>
    <t>79</t>
  </si>
  <si>
    <t>80</t>
  </si>
  <si>
    <t>0310091100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</si>
  <si>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</si>
  <si>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</si>
  <si>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</si>
  <si>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</si>
  <si>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</si>
  <si>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</si>
  <si>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85</t>
  </si>
  <si>
    <t>86</t>
  </si>
  <si>
    <t>87</t>
  </si>
  <si>
    <t>88</t>
  </si>
  <si>
    <t>89</t>
  </si>
  <si>
    <t>90</t>
  </si>
  <si>
    <t>91</t>
  </si>
  <si>
    <t>98</t>
  </si>
  <si>
    <t>99</t>
  </si>
  <si>
    <t>100</t>
  </si>
  <si>
    <t>0200090610</t>
  </si>
  <si>
    <t>КУЛЬТУРА, КИНЕМАТОГРАФИЯ</t>
  </si>
  <si>
    <t>104</t>
  </si>
  <si>
    <t>Культура</t>
  </si>
  <si>
    <t>105</t>
  </si>
  <si>
    <t>0120090610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</si>
  <si>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</si>
  <si>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</si>
  <si>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</si>
  <si>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</si>
  <si>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</si>
  <si>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5</t>
  </si>
  <si>
    <t>0320083230</t>
  </si>
  <si>
    <t>0320075090</t>
  </si>
  <si>
    <t>Софинансирование на ремонт автомобильных дорог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</si>
  <si>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</si>
  <si>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</si>
  <si>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</si>
  <si>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0320075080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</si>
  <si>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</si>
  <si>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0340083360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</si>
  <si>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</si>
  <si>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</si>
  <si>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</si>
  <si>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</si>
  <si>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59</t>
  </si>
  <si>
    <t>60</t>
  </si>
  <si>
    <t>61</t>
  </si>
  <si>
    <t>92</t>
  </si>
  <si>
    <t>93</t>
  </si>
  <si>
    <t>94</t>
  </si>
  <si>
    <t>95</t>
  </si>
  <si>
    <t>96</t>
  </si>
  <si>
    <t>97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</si>
  <si>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</si>
  <si>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</si>
  <si>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</si>
  <si>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</si>
  <si>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</si>
  <si>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</si>
  <si>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</si>
  <si>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</si>
  <si>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</si>
  <si>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</si>
  <si>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</si>
  <si>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</si>
  <si>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</si>
  <si>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</si>
  <si>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</si>
  <si>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</si>
  <si>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</si>
  <si>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</si>
  <si>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</si>
  <si>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</si>
  <si>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</si>
  <si>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</si>
  <si>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</si>
  <si>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</si>
  <si>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</si>
  <si>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</si>
  <si>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Непрограммные расходы по передаче полномочий Администрацией Борского сельсовета</t>
  </si>
  <si>
    <t>06</t>
  </si>
  <si>
    <t>9419011100</t>
  </si>
  <si>
    <t>119</t>
  </si>
  <si>
    <t>120</t>
  </si>
  <si>
    <t>853</t>
  </si>
  <si>
    <t>Пени, штрафы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</si>
  <si>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</si>
  <si>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</si>
  <si>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</si>
  <si>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</si>
  <si>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</si>
  <si>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</si>
  <si>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</si>
  <si>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</si>
  <si>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</si>
  <si>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</si>
  <si>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123</t>
  </si>
  <si>
    <t>124</t>
  </si>
  <si>
    <t>125</t>
  </si>
  <si>
    <t>126</t>
  </si>
  <si>
    <t>127</t>
  </si>
  <si>
    <t>128</t>
  </si>
  <si>
    <t>130</t>
  </si>
  <si>
    <t>131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</si>
  <si>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</si>
  <si>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</si>
  <si>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</si>
  <si>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</si>
  <si>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</si>
  <si>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</si>
  <si>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</si>
  <si>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</si>
  <si>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</si>
  <si>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% исполнения</t>
  </si>
  <si>
    <t>145</t>
  </si>
  <si>
    <t>146</t>
  </si>
  <si>
    <t>9210010210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</si>
  <si>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</si>
  <si>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132</t>
  </si>
  <si>
    <t>133</t>
  </si>
  <si>
    <t>134</t>
  </si>
  <si>
    <t>147</t>
  </si>
  <si>
    <t>148</t>
  </si>
  <si>
    <t>План 2019 год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</si>
  <si>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</si>
  <si>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</si>
  <si>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</si>
  <si>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Выплаты муниципальных пенсий</t>
  </si>
  <si>
    <t xml:space="preserve">Социальное обеспечение и иные выплаты </t>
  </si>
  <si>
    <t>Публичные нормативные социальные выплаты гражданам</t>
  </si>
  <si>
    <t>Иные пенсии, социальные доплаты к пенсиям</t>
  </si>
  <si>
    <t>9660000400</t>
  </si>
  <si>
    <t>312</t>
  </si>
  <si>
    <t>310</t>
  </si>
  <si>
    <t>300</t>
  </si>
  <si>
    <t>000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</si>
  <si>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</si>
  <si>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</si>
  <si>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831</t>
  </si>
  <si>
    <t>830</t>
  </si>
  <si>
    <t>Расходы бюджетов муниципальных образований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</si>
  <si>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0320074920</t>
  </si>
  <si>
    <t>Софинансирование на расходы бюджетов муниципальных образований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</si>
  <si>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0320075920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</si>
  <si>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</si>
  <si>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12</t>
  </si>
  <si>
    <t>0320075180</t>
  </si>
  <si>
    <t>14</t>
  </si>
  <si>
    <t>15</t>
  </si>
  <si>
    <t>16</t>
  </si>
  <si>
    <t>17</t>
  </si>
  <si>
    <t>18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</si>
  <si>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</si>
  <si>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</si>
  <si>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</si>
  <si>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</si>
  <si>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</si>
  <si>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</si>
  <si>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</si>
  <si>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</si>
  <si>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</si>
  <si>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</si>
  <si>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</si>
  <si>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03100S7410</t>
  </si>
  <si>
    <t>613</t>
  </si>
  <si>
    <t>Резервный фонд администрации Туруханского района на организацию охраны свалки строительных отходов,расположенных на территории  п.Бор</t>
  </si>
  <si>
    <t>612</t>
  </si>
  <si>
    <t>Софинансирование на 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</si>
  <si>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149</t>
  </si>
  <si>
    <t>150</t>
  </si>
  <si>
    <t>151</t>
  </si>
  <si>
    <t>к Постановлению Администрации Борского сельсовета № 130-п от 03.10.2019г.</t>
  </si>
  <si>
    <t>Исполнение III квартал  2019 год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</si>
  <si>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III квартал 2019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</si>
</sst>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#,##0.00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vertical="top"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5" fontId="7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4" fontId="1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172" fontId="6" fillId="0" borderId="10" xfId="0" applyNumberFormat="1" applyFont="1" applyBorder="1" applyAlignment="1" applyProtection="1">
      <alignment vertical="top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175" fontId="1" fillId="0" borderId="13" xfId="0" applyNumberFormat="1" applyFont="1" applyBorder="1" applyAlignment="1" applyProtection="1">
      <alignment horizontal="center" vertical="center" wrapText="1"/>
      <protection/>
    </xf>
    <xf numFmtId="175" fontId="6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tabSelected="1" zoomScalePageLayoutView="0" workbookViewId="0" topLeftCell="A6">
      <selection activeCell="H159" sqref="H159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4.7109375" style="0" customWidth="1"/>
    <col min="8" max="8" width="10.57421875" style="0" customWidth="1"/>
    <col min="9" max="9" width="11.00390625" style="0" customWidth="1"/>
  </cols>
  <sheetData>
    <row r="1" spans="1:7" ht="12.75">
      <c r="A1" s="16"/>
      <c r="B1" s="17"/>
      <c r="C1" s="1"/>
      <c r="D1" s="1"/>
      <c r="E1" s="1"/>
      <c r="F1" s="1" t="s">
        <v>154</v>
      </c>
      <c r="G1" s="1"/>
    </row>
    <row r="2" spans="1:7" ht="12.75" customHeight="1">
      <c r="A2" s="2"/>
      <c r="B2" s="59" t="s">
        <v>295</v>
      </c>
      <c r="C2" s="59"/>
      <c r="D2" s="59"/>
      <c r="E2" s="59"/>
      <c r="F2" s="59"/>
      <c r="G2" s="59"/>
    </row>
    <row r="5" spans="1:8" ht="62.25" customHeight="1">
      <c r="A5" s="60" t="s">
        <v>297</v>
      </c>
      <c r="B5" s="60"/>
      <c r="C5" s="60"/>
      <c r="D5" s="60"/>
      <c r="E5" s="60"/>
      <c r="F5" s="60"/>
      <c r="G5" s="60"/>
      <c r="H5" s="15"/>
    </row>
    <row r="6" spans="1:7" ht="12.75">
      <c r="A6" s="61"/>
      <c r="B6" s="62"/>
      <c r="C6" s="62"/>
      <c r="D6" s="62"/>
      <c r="E6" s="62"/>
      <c r="F6" s="62"/>
      <c r="G6" s="62"/>
    </row>
    <row r="7" spans="1:7" ht="15.75" customHeight="1">
      <c r="A7" s="63"/>
      <c r="B7" s="63"/>
      <c r="C7" s="4"/>
      <c r="D7" s="3"/>
      <c r="E7" s="3"/>
      <c r="F7" s="3"/>
      <c r="G7" s="3"/>
    </row>
    <row r="8" spans="1:8" ht="13.5" customHeight="1">
      <c r="A8" s="63"/>
      <c r="B8" s="63"/>
      <c r="H8" s="4" t="s">
        <v>0</v>
      </c>
    </row>
    <row r="9" spans="1:9" ht="12.75">
      <c r="A9" s="55" t="s">
        <v>2</v>
      </c>
      <c r="B9" s="55" t="s">
        <v>4</v>
      </c>
      <c r="C9" s="51" t="s">
        <v>6</v>
      </c>
      <c r="D9" s="52"/>
      <c r="E9" s="52"/>
      <c r="F9" s="52"/>
      <c r="G9" s="53" t="s">
        <v>247</v>
      </c>
      <c r="H9" s="55" t="s">
        <v>296</v>
      </c>
      <c r="I9" s="57" t="s">
        <v>237</v>
      </c>
    </row>
    <row r="10" spans="1:9" ht="22.5" customHeight="1">
      <c r="A10" s="64"/>
      <c r="B10" s="64"/>
      <c r="C10" s="6" t="s">
        <v>11</v>
      </c>
      <c r="D10" s="6" t="s">
        <v>13</v>
      </c>
      <c r="E10" s="6" t="s">
        <v>15</v>
      </c>
      <c r="F10" s="6" t="s">
        <v>16</v>
      </c>
      <c r="G10" s="54"/>
      <c r="H10" s="56"/>
      <c r="I10" s="58"/>
    </row>
    <row r="11" spans="1:9" ht="12.75">
      <c r="A11" s="5" t="s">
        <v>3</v>
      </c>
      <c r="B11" s="5" t="s">
        <v>5</v>
      </c>
      <c r="C11" s="5" t="s">
        <v>12</v>
      </c>
      <c r="D11" s="5" t="s">
        <v>14</v>
      </c>
      <c r="E11" s="5" t="s">
        <v>1</v>
      </c>
      <c r="F11" s="5" t="s">
        <v>17</v>
      </c>
      <c r="G11" s="33" t="s">
        <v>7</v>
      </c>
      <c r="H11" s="5" t="s">
        <v>8</v>
      </c>
      <c r="I11" s="5" t="s">
        <v>9</v>
      </c>
    </row>
    <row r="12" spans="1:9" ht="12.75">
      <c r="A12" s="7" t="s">
        <v>3</v>
      </c>
      <c r="B12" s="8" t="s">
        <v>18</v>
      </c>
      <c r="C12" s="7"/>
      <c r="D12" s="7"/>
      <c r="E12" s="7"/>
      <c r="F12" s="9"/>
      <c r="G12" s="30">
        <f>G13+G47+G67+G94+G139+G155+G58+G148</f>
        <v>60719.271</v>
      </c>
      <c r="H12" s="30">
        <f>H13+H47+H67+H94+H139+H155+H58+H148</f>
        <v>41349.701</v>
      </c>
      <c r="I12" s="29">
        <f>H12/G12*100</f>
        <v>68.09979816786668</v>
      </c>
    </row>
    <row r="13" spans="1:9" ht="12.75">
      <c r="A13" s="10" t="s">
        <v>5</v>
      </c>
      <c r="B13" s="11" t="s">
        <v>20</v>
      </c>
      <c r="C13" s="10" t="s">
        <v>19</v>
      </c>
      <c r="D13" s="10"/>
      <c r="E13" s="10"/>
      <c r="F13" s="10"/>
      <c r="G13" s="34">
        <f>G14+G20+G39+G43+G37</f>
        <v>14647.313999999998</v>
      </c>
      <c r="H13" s="31">
        <f>H14+H20+H39+H43+H37</f>
        <v>10534.867</v>
      </c>
      <c r="I13" s="29">
        <f aca="true" t="shared" si="0" ref="I13:I71">H13/G13*100</f>
        <v>71.92354174970238</v>
      </c>
    </row>
    <row r="14" spans="1:9" ht="31.5">
      <c r="A14" s="10" t="s">
        <v>12</v>
      </c>
      <c r="B14" s="11" t="s">
        <v>22</v>
      </c>
      <c r="C14" s="10" t="s">
        <v>19</v>
      </c>
      <c r="D14" s="10" t="s">
        <v>21</v>
      </c>
      <c r="E14" s="10"/>
      <c r="F14" s="10"/>
      <c r="G14" s="34">
        <f>G15</f>
        <v>958</v>
      </c>
      <c r="H14" s="31">
        <f>H15</f>
        <v>635.409</v>
      </c>
      <c r="I14" s="29">
        <f t="shared" si="0"/>
        <v>66.32661795407098</v>
      </c>
    </row>
    <row r="15" spans="1:9" ht="12.75">
      <c r="A15" s="10" t="s">
        <v>14</v>
      </c>
      <c r="B15" s="11" t="s">
        <v>24</v>
      </c>
      <c r="C15" s="10" t="s">
        <v>19</v>
      </c>
      <c r="D15" s="10" t="s">
        <v>21</v>
      </c>
      <c r="E15" s="10" t="s">
        <v>23</v>
      </c>
      <c r="F15" s="10"/>
      <c r="G15" s="34">
        <f>G16+G18</f>
        <v>958</v>
      </c>
      <c r="H15" s="31">
        <f>H16+H18</f>
        <v>635.409</v>
      </c>
      <c r="I15" s="29">
        <f t="shared" si="0"/>
        <v>66.32661795407098</v>
      </c>
    </row>
    <row r="16" spans="1:9" ht="31.5">
      <c r="A16" s="7" t="s">
        <v>1</v>
      </c>
      <c r="B16" s="11" t="s">
        <v>26</v>
      </c>
      <c r="C16" s="10" t="s">
        <v>19</v>
      </c>
      <c r="D16" s="10" t="s">
        <v>21</v>
      </c>
      <c r="E16" s="10" t="s">
        <v>23</v>
      </c>
      <c r="F16" s="10" t="s">
        <v>25</v>
      </c>
      <c r="G16" s="34">
        <f>G17</f>
        <v>736</v>
      </c>
      <c r="H16" s="31">
        <f>H17</f>
        <v>500.96</v>
      </c>
      <c r="I16" s="29">
        <f t="shared" si="0"/>
        <v>68.06521739130434</v>
      </c>
    </row>
    <row r="17" spans="1:9" ht="33.75">
      <c r="A17" s="10" t="s">
        <v>17</v>
      </c>
      <c r="B17" s="13" t="s">
        <v>26</v>
      </c>
      <c r="C17" s="12" t="s">
        <v>19</v>
      </c>
      <c r="D17" s="12" t="s">
        <v>21</v>
      </c>
      <c r="E17" s="12" t="s">
        <v>23</v>
      </c>
      <c r="F17" s="12" t="s">
        <v>25</v>
      </c>
      <c r="G17" s="35">
        <v>736</v>
      </c>
      <c r="H17" s="29">
        <v>500.96</v>
      </c>
      <c r="I17" s="29">
        <f t="shared" si="0"/>
        <v>68.06521739130434</v>
      </c>
    </row>
    <row r="18" spans="1:9" ht="21">
      <c r="A18" s="10" t="s">
        <v>7</v>
      </c>
      <c r="B18" s="11" t="s">
        <v>28</v>
      </c>
      <c r="C18" s="10" t="s">
        <v>19</v>
      </c>
      <c r="D18" s="10" t="s">
        <v>21</v>
      </c>
      <c r="E18" s="10" t="s">
        <v>23</v>
      </c>
      <c r="F18" s="10" t="s">
        <v>27</v>
      </c>
      <c r="G18" s="34">
        <f>G19</f>
        <v>222</v>
      </c>
      <c r="H18" s="31">
        <f>H19</f>
        <v>134.449</v>
      </c>
      <c r="I18" s="29">
        <f t="shared" si="0"/>
        <v>60.56261261261262</v>
      </c>
    </row>
    <row r="19" spans="1:9" ht="22.5">
      <c r="A19" s="10" t="s">
        <v>8</v>
      </c>
      <c r="B19" s="20" t="s">
        <v>28</v>
      </c>
      <c r="C19" s="19" t="s">
        <v>19</v>
      </c>
      <c r="D19" s="21" t="s">
        <v>21</v>
      </c>
      <c r="E19" s="21" t="s">
        <v>23</v>
      </c>
      <c r="F19" s="21" t="s">
        <v>27</v>
      </c>
      <c r="G19" s="37">
        <v>222</v>
      </c>
      <c r="H19" s="29">
        <v>134.449</v>
      </c>
      <c r="I19" s="29">
        <f t="shared" si="0"/>
        <v>60.56261261261262</v>
      </c>
    </row>
    <row r="20" spans="1:9" ht="52.5">
      <c r="A20" s="10" t="s">
        <v>9</v>
      </c>
      <c r="B20" s="11" t="s">
        <v>30</v>
      </c>
      <c r="C20" s="10" t="s">
        <v>19</v>
      </c>
      <c r="D20" s="10" t="s">
        <v>29</v>
      </c>
      <c r="E20" s="10"/>
      <c r="F20" s="10"/>
      <c r="G20" s="34">
        <f>G21</f>
        <v>13444.269999999999</v>
      </c>
      <c r="H20" s="31">
        <f>H21</f>
        <v>9762.018</v>
      </c>
      <c r="I20" s="29">
        <f t="shared" si="0"/>
        <v>72.61099338231084</v>
      </c>
    </row>
    <row r="21" spans="1:9" ht="31.5">
      <c r="A21" s="7" t="s">
        <v>10</v>
      </c>
      <c r="B21" s="11" t="s">
        <v>32</v>
      </c>
      <c r="C21" s="10" t="s">
        <v>19</v>
      </c>
      <c r="D21" s="10" t="s">
        <v>29</v>
      </c>
      <c r="E21" s="10" t="s">
        <v>31</v>
      </c>
      <c r="F21" s="10"/>
      <c r="G21" s="34">
        <f>G22+G24+G26+G33+G35+G28</f>
        <v>13444.269999999999</v>
      </c>
      <c r="H21" s="31">
        <f>H22+H24+H26+H33+H35+H28</f>
        <v>9762.018</v>
      </c>
      <c r="I21" s="29">
        <f t="shared" si="0"/>
        <v>72.61099338231084</v>
      </c>
    </row>
    <row r="22" spans="1:9" ht="31.5">
      <c r="A22" s="10" t="s">
        <v>33</v>
      </c>
      <c r="B22" s="11" t="s">
        <v>26</v>
      </c>
      <c r="C22" s="10" t="s">
        <v>19</v>
      </c>
      <c r="D22" s="10" t="s">
        <v>29</v>
      </c>
      <c r="E22" s="10" t="s">
        <v>31</v>
      </c>
      <c r="F22" s="10" t="s">
        <v>25</v>
      </c>
      <c r="G22" s="34">
        <f>G23</f>
        <v>4473</v>
      </c>
      <c r="H22" s="31">
        <f>H23</f>
        <v>4457.375</v>
      </c>
      <c r="I22" s="29">
        <f t="shared" si="0"/>
        <v>99.65068186899173</v>
      </c>
    </row>
    <row r="23" spans="1:9" ht="33.75">
      <c r="A23" s="10" t="s">
        <v>269</v>
      </c>
      <c r="B23" s="13" t="s">
        <v>26</v>
      </c>
      <c r="C23" s="12" t="s">
        <v>19</v>
      </c>
      <c r="D23" s="12" t="s">
        <v>29</v>
      </c>
      <c r="E23" s="12" t="s">
        <v>31</v>
      </c>
      <c r="F23" s="12" t="s">
        <v>25</v>
      </c>
      <c r="G23" s="35">
        <v>4473</v>
      </c>
      <c r="H23" s="29">
        <v>4457.375</v>
      </c>
      <c r="I23" s="29">
        <f t="shared" si="0"/>
        <v>99.65068186899173</v>
      </c>
    </row>
    <row r="24" spans="1:9" ht="31.5">
      <c r="A24" s="10" t="s">
        <v>36</v>
      </c>
      <c r="B24" s="11" t="s">
        <v>35</v>
      </c>
      <c r="C24" s="10" t="s">
        <v>19</v>
      </c>
      <c r="D24" s="10" t="s">
        <v>29</v>
      </c>
      <c r="E24" s="10" t="s">
        <v>31</v>
      </c>
      <c r="F24" s="10" t="s">
        <v>34</v>
      </c>
      <c r="G24" s="34">
        <f>G25</f>
        <v>800</v>
      </c>
      <c r="H24" s="31">
        <f>H25</f>
        <v>445.617</v>
      </c>
      <c r="I24" s="29">
        <f t="shared" si="0"/>
        <v>55.702125</v>
      </c>
    </row>
    <row r="25" spans="1:9" ht="33.75">
      <c r="A25" s="7" t="s">
        <v>271</v>
      </c>
      <c r="B25" s="13" t="s">
        <v>35</v>
      </c>
      <c r="C25" s="12" t="s">
        <v>19</v>
      </c>
      <c r="D25" s="12" t="s">
        <v>29</v>
      </c>
      <c r="E25" s="12" t="s">
        <v>31</v>
      </c>
      <c r="F25" s="12" t="s">
        <v>34</v>
      </c>
      <c r="G25" s="35">
        <v>800</v>
      </c>
      <c r="H25" s="29">
        <v>445.617</v>
      </c>
      <c r="I25" s="29">
        <f t="shared" si="0"/>
        <v>55.702125</v>
      </c>
    </row>
    <row r="26" spans="1:9" ht="21">
      <c r="A26" s="10" t="s">
        <v>272</v>
      </c>
      <c r="B26" s="11" t="s">
        <v>28</v>
      </c>
      <c r="C26" s="10" t="s">
        <v>19</v>
      </c>
      <c r="D26" s="10" t="s">
        <v>29</v>
      </c>
      <c r="E26" s="10" t="s">
        <v>31</v>
      </c>
      <c r="F26" s="10" t="s">
        <v>27</v>
      </c>
      <c r="G26" s="34">
        <f>G27</f>
        <v>1349.712</v>
      </c>
      <c r="H26" s="31">
        <f>H27</f>
        <v>1199.853</v>
      </c>
      <c r="I26" s="29">
        <f t="shared" si="0"/>
        <v>88.89696468579965</v>
      </c>
    </row>
    <row r="27" spans="1:9" ht="22.5">
      <c r="A27" s="10" t="s">
        <v>273</v>
      </c>
      <c r="B27" s="20" t="s">
        <v>28</v>
      </c>
      <c r="C27" s="19" t="s">
        <v>19</v>
      </c>
      <c r="D27" s="19" t="s">
        <v>29</v>
      </c>
      <c r="E27" s="19" t="s">
        <v>31</v>
      </c>
      <c r="F27" s="19" t="s">
        <v>27</v>
      </c>
      <c r="G27" s="36">
        <v>1349.712</v>
      </c>
      <c r="H27" s="29">
        <v>1199.853</v>
      </c>
      <c r="I27" s="29">
        <f t="shared" si="0"/>
        <v>88.89696468579965</v>
      </c>
    </row>
    <row r="28" spans="1:9" ht="78.75">
      <c r="A28" s="10" t="s">
        <v>274</v>
      </c>
      <c r="B28" s="41" t="s">
        <v>241</v>
      </c>
      <c r="C28" s="21" t="s">
        <v>19</v>
      </c>
      <c r="D28" s="21" t="s">
        <v>29</v>
      </c>
      <c r="E28" s="24" t="s">
        <v>240</v>
      </c>
      <c r="F28" s="21"/>
      <c r="G28" s="30">
        <f>G29+G31</f>
        <v>444.212</v>
      </c>
      <c r="H28" s="29">
        <f>H29+H31</f>
        <v>444.212</v>
      </c>
      <c r="I28" s="29">
        <v>100</v>
      </c>
    </row>
    <row r="29" spans="1:9" ht="31.5">
      <c r="A29" s="10" t="s">
        <v>275</v>
      </c>
      <c r="B29" s="11" t="s">
        <v>26</v>
      </c>
      <c r="C29" s="24" t="s">
        <v>19</v>
      </c>
      <c r="D29" s="24" t="s">
        <v>19</v>
      </c>
      <c r="E29" s="24" t="s">
        <v>240</v>
      </c>
      <c r="F29" s="24" t="s">
        <v>25</v>
      </c>
      <c r="G29" s="30">
        <f>G30</f>
        <v>348.956</v>
      </c>
      <c r="H29" s="29">
        <v>348.956</v>
      </c>
      <c r="I29" s="29">
        <v>100</v>
      </c>
    </row>
    <row r="30" spans="1:9" ht="33.75">
      <c r="A30" s="10" t="s">
        <v>40</v>
      </c>
      <c r="B30" s="40" t="s">
        <v>26</v>
      </c>
      <c r="C30" s="21" t="s">
        <v>19</v>
      </c>
      <c r="D30" s="21" t="s">
        <v>29</v>
      </c>
      <c r="E30" s="21" t="s">
        <v>240</v>
      </c>
      <c r="F30" s="21" t="s">
        <v>25</v>
      </c>
      <c r="G30" s="37">
        <v>348.956</v>
      </c>
      <c r="H30" s="29">
        <v>348.956</v>
      </c>
      <c r="I30" s="29">
        <v>100</v>
      </c>
    </row>
    <row r="31" spans="1:9" ht="21">
      <c r="A31" s="10" t="s">
        <v>43</v>
      </c>
      <c r="B31" s="11" t="s">
        <v>28</v>
      </c>
      <c r="C31" s="21" t="s">
        <v>19</v>
      </c>
      <c r="D31" s="21" t="s">
        <v>29</v>
      </c>
      <c r="E31" s="24" t="s">
        <v>240</v>
      </c>
      <c r="F31" s="24" t="s">
        <v>27</v>
      </c>
      <c r="G31" s="30">
        <f>G32</f>
        <v>95.256</v>
      </c>
      <c r="H31" s="29">
        <f>H32</f>
        <v>95.256</v>
      </c>
      <c r="I31" s="29">
        <v>100</v>
      </c>
    </row>
    <row r="32" spans="1:9" ht="22.5">
      <c r="A32" s="10" t="s">
        <v>46</v>
      </c>
      <c r="B32" s="40" t="s">
        <v>28</v>
      </c>
      <c r="C32" s="21" t="s">
        <v>19</v>
      </c>
      <c r="D32" s="21" t="s">
        <v>29</v>
      </c>
      <c r="E32" s="21" t="s">
        <v>240</v>
      </c>
      <c r="F32" s="21" t="s">
        <v>27</v>
      </c>
      <c r="G32" s="37">
        <v>95.256</v>
      </c>
      <c r="H32" s="29">
        <v>95.256</v>
      </c>
      <c r="I32" s="29">
        <v>100</v>
      </c>
    </row>
    <row r="33" spans="1:9" ht="31.5">
      <c r="A33" s="7" t="s">
        <v>47</v>
      </c>
      <c r="B33" s="11" t="s">
        <v>38</v>
      </c>
      <c r="C33" s="10" t="s">
        <v>19</v>
      </c>
      <c r="D33" s="10" t="s">
        <v>29</v>
      </c>
      <c r="E33" s="10" t="s">
        <v>31</v>
      </c>
      <c r="F33" s="10" t="s">
        <v>37</v>
      </c>
      <c r="G33" s="34">
        <f>G34</f>
        <v>6351.346</v>
      </c>
      <c r="H33" s="31">
        <f>H34</f>
        <v>3211.252</v>
      </c>
      <c r="I33" s="29">
        <f t="shared" si="0"/>
        <v>50.56018047198185</v>
      </c>
    </row>
    <row r="34" spans="1:9" ht="33.75">
      <c r="A34" s="10" t="s">
        <v>49</v>
      </c>
      <c r="B34" s="20" t="s">
        <v>38</v>
      </c>
      <c r="C34" s="19" t="s">
        <v>19</v>
      </c>
      <c r="D34" s="19" t="s">
        <v>29</v>
      </c>
      <c r="E34" s="19" t="s">
        <v>31</v>
      </c>
      <c r="F34" s="19" t="s">
        <v>37</v>
      </c>
      <c r="G34" s="36">
        <v>6351.346</v>
      </c>
      <c r="H34" s="29">
        <v>3211.252</v>
      </c>
      <c r="I34" s="29">
        <f t="shared" si="0"/>
        <v>50.56018047198185</v>
      </c>
    </row>
    <row r="35" spans="1:9" ht="12.75">
      <c r="A35" s="7" t="s">
        <v>52</v>
      </c>
      <c r="B35" s="11" t="s">
        <v>209</v>
      </c>
      <c r="C35" s="10" t="s">
        <v>19</v>
      </c>
      <c r="D35" s="10" t="s">
        <v>29</v>
      </c>
      <c r="E35" s="10" t="s">
        <v>31</v>
      </c>
      <c r="F35" s="10" t="s">
        <v>208</v>
      </c>
      <c r="G35" s="34">
        <f>G36</f>
        <v>26</v>
      </c>
      <c r="H35" s="31">
        <f>H36</f>
        <v>3.709</v>
      </c>
      <c r="I35" s="29">
        <f t="shared" si="0"/>
        <v>14.265384615384615</v>
      </c>
    </row>
    <row r="36" spans="1:9" ht="12.75">
      <c r="A36" s="10" t="s">
        <v>53</v>
      </c>
      <c r="B36" s="22" t="s">
        <v>209</v>
      </c>
      <c r="C36" s="19" t="s">
        <v>19</v>
      </c>
      <c r="D36" s="19" t="s">
        <v>29</v>
      </c>
      <c r="E36" s="19" t="s">
        <v>31</v>
      </c>
      <c r="F36" s="21" t="s">
        <v>208</v>
      </c>
      <c r="G36" s="37">
        <v>26</v>
      </c>
      <c r="H36" s="29">
        <v>3.709</v>
      </c>
      <c r="I36" s="29">
        <f t="shared" si="0"/>
        <v>14.265384615384615</v>
      </c>
    </row>
    <row r="37" spans="1:9" ht="31.5">
      <c r="A37" s="10" t="s">
        <v>54</v>
      </c>
      <c r="B37" s="11" t="s">
        <v>203</v>
      </c>
      <c r="C37" s="10" t="s">
        <v>19</v>
      </c>
      <c r="D37" s="10" t="s">
        <v>204</v>
      </c>
      <c r="E37" s="10" t="s">
        <v>205</v>
      </c>
      <c r="F37" s="21"/>
      <c r="G37" s="34">
        <f>G38</f>
        <v>130</v>
      </c>
      <c r="H37" s="31">
        <f>H38</f>
        <v>130</v>
      </c>
      <c r="I37" s="29">
        <v>0</v>
      </c>
    </row>
    <row r="38" spans="1:9" ht="33.75">
      <c r="A38" s="10" t="s">
        <v>276</v>
      </c>
      <c r="B38" s="20" t="s">
        <v>38</v>
      </c>
      <c r="C38" s="21" t="s">
        <v>19</v>
      </c>
      <c r="D38" s="21" t="s">
        <v>204</v>
      </c>
      <c r="E38" s="21" t="s">
        <v>205</v>
      </c>
      <c r="F38" s="21" t="s">
        <v>37</v>
      </c>
      <c r="G38" s="37">
        <v>130</v>
      </c>
      <c r="H38" s="29">
        <v>130</v>
      </c>
      <c r="I38" s="29">
        <v>0</v>
      </c>
    </row>
    <row r="39" spans="1:9" ht="12.75">
      <c r="A39" s="7" t="s">
        <v>277</v>
      </c>
      <c r="B39" s="11" t="s">
        <v>39</v>
      </c>
      <c r="C39" s="10" t="s">
        <v>19</v>
      </c>
      <c r="D39" s="10" t="s">
        <v>33</v>
      </c>
      <c r="E39" s="10"/>
      <c r="F39" s="10"/>
      <c r="G39" s="34">
        <f>G40</f>
        <v>100</v>
      </c>
      <c r="H39" s="29">
        <v>0</v>
      </c>
      <c r="I39" s="29">
        <v>0</v>
      </c>
    </row>
    <row r="40" spans="1:9" ht="21">
      <c r="A40" s="10" t="s">
        <v>278</v>
      </c>
      <c r="B40" s="11" t="s">
        <v>42</v>
      </c>
      <c r="C40" s="10" t="s">
        <v>19</v>
      </c>
      <c r="D40" s="10" t="s">
        <v>33</v>
      </c>
      <c r="E40" s="10" t="s">
        <v>41</v>
      </c>
      <c r="F40" s="10"/>
      <c r="G40" s="34">
        <f>G41</f>
        <v>100</v>
      </c>
      <c r="H40" s="29">
        <v>0</v>
      </c>
      <c r="I40" s="29">
        <v>0</v>
      </c>
    </row>
    <row r="41" spans="1:9" ht="12.75">
      <c r="A41" s="10" t="s">
        <v>279</v>
      </c>
      <c r="B41" s="11" t="s">
        <v>45</v>
      </c>
      <c r="C41" s="10" t="s">
        <v>19</v>
      </c>
      <c r="D41" s="10" t="s">
        <v>33</v>
      </c>
      <c r="E41" s="10" t="s">
        <v>41</v>
      </c>
      <c r="F41" s="10" t="s">
        <v>44</v>
      </c>
      <c r="G41" s="34">
        <f>G42</f>
        <v>100</v>
      </c>
      <c r="H41" s="29">
        <v>0</v>
      </c>
      <c r="I41" s="29">
        <v>0</v>
      </c>
    </row>
    <row r="42" spans="1:9" ht="12.75">
      <c r="A42" s="10" t="s">
        <v>280</v>
      </c>
      <c r="B42" s="13" t="s">
        <v>45</v>
      </c>
      <c r="C42" s="12" t="s">
        <v>19</v>
      </c>
      <c r="D42" s="12" t="s">
        <v>33</v>
      </c>
      <c r="E42" s="12" t="s">
        <v>41</v>
      </c>
      <c r="F42" s="12" t="s">
        <v>44</v>
      </c>
      <c r="G42" s="35">
        <v>100</v>
      </c>
      <c r="H42" s="29">
        <v>0</v>
      </c>
      <c r="I42" s="29">
        <v>0</v>
      </c>
    </row>
    <row r="43" spans="1:9" ht="12.75">
      <c r="A43" s="7" t="s">
        <v>281</v>
      </c>
      <c r="B43" s="11" t="s">
        <v>48</v>
      </c>
      <c r="C43" s="10" t="s">
        <v>19</v>
      </c>
      <c r="D43" s="10" t="s">
        <v>36</v>
      </c>
      <c r="E43" s="10"/>
      <c r="F43" s="10"/>
      <c r="G43" s="34">
        <f aca="true" t="shared" si="1" ref="G43:H45">G44</f>
        <v>15.044</v>
      </c>
      <c r="H43" s="31">
        <f t="shared" si="1"/>
        <v>7.44</v>
      </c>
      <c r="I43" s="29">
        <f t="shared" si="0"/>
        <v>49.45493219888328</v>
      </c>
    </row>
    <row r="44" spans="1:9" ht="52.5">
      <c r="A44" s="10" t="s">
        <v>282</v>
      </c>
      <c r="B44" s="11" t="s">
        <v>51</v>
      </c>
      <c r="C44" s="10" t="s">
        <v>19</v>
      </c>
      <c r="D44" s="10" t="s">
        <v>36</v>
      </c>
      <c r="E44" s="10" t="s">
        <v>50</v>
      </c>
      <c r="F44" s="10"/>
      <c r="G44" s="34">
        <f t="shared" si="1"/>
        <v>15.044</v>
      </c>
      <c r="H44" s="31">
        <f t="shared" si="1"/>
        <v>7.44</v>
      </c>
      <c r="I44" s="29">
        <f t="shared" si="0"/>
        <v>49.45493219888328</v>
      </c>
    </row>
    <row r="45" spans="1:9" ht="31.5">
      <c r="A45" s="10" t="s">
        <v>283</v>
      </c>
      <c r="B45" s="11" t="s">
        <v>38</v>
      </c>
      <c r="C45" s="10" t="s">
        <v>19</v>
      </c>
      <c r="D45" s="10" t="s">
        <v>36</v>
      </c>
      <c r="E45" s="10" t="s">
        <v>50</v>
      </c>
      <c r="F45" s="10" t="s">
        <v>37</v>
      </c>
      <c r="G45" s="34">
        <f t="shared" si="1"/>
        <v>15.044</v>
      </c>
      <c r="H45" s="31">
        <f t="shared" si="1"/>
        <v>7.44</v>
      </c>
      <c r="I45" s="29">
        <f t="shared" si="0"/>
        <v>49.45493219888328</v>
      </c>
    </row>
    <row r="46" spans="1:9" ht="33.75">
      <c r="A46" s="10" t="s">
        <v>284</v>
      </c>
      <c r="B46" s="13" t="s">
        <v>38</v>
      </c>
      <c r="C46" s="12" t="s">
        <v>19</v>
      </c>
      <c r="D46" s="12" t="s">
        <v>36</v>
      </c>
      <c r="E46" s="12" t="s">
        <v>50</v>
      </c>
      <c r="F46" s="12" t="s">
        <v>37</v>
      </c>
      <c r="G46" s="35">
        <v>15.044</v>
      </c>
      <c r="H46" s="29">
        <v>7.44</v>
      </c>
      <c r="I46" s="29">
        <f t="shared" si="0"/>
        <v>49.45493219888328</v>
      </c>
    </row>
    <row r="47" spans="1:9" ht="12.75">
      <c r="A47" s="7" t="s">
        <v>285</v>
      </c>
      <c r="B47" s="11" t="s">
        <v>55</v>
      </c>
      <c r="C47" s="10" t="s">
        <v>21</v>
      </c>
      <c r="D47" s="10"/>
      <c r="E47" s="10"/>
      <c r="F47" s="10"/>
      <c r="G47" s="34">
        <f>G48</f>
        <v>489.03</v>
      </c>
      <c r="H47" s="31">
        <f>H48</f>
        <v>331.372</v>
      </c>
      <c r="I47" s="29">
        <f t="shared" si="0"/>
        <v>67.76107805247122</v>
      </c>
    </row>
    <row r="48" spans="1:9" ht="21">
      <c r="A48" s="10" t="s">
        <v>60</v>
      </c>
      <c r="B48" s="11" t="s">
        <v>57</v>
      </c>
      <c r="C48" s="10" t="s">
        <v>21</v>
      </c>
      <c r="D48" s="10" t="s">
        <v>56</v>
      </c>
      <c r="E48" s="10"/>
      <c r="F48" s="10"/>
      <c r="G48" s="34">
        <f>G49</f>
        <v>489.03</v>
      </c>
      <c r="H48" s="31">
        <f>H49</f>
        <v>331.372</v>
      </c>
      <c r="I48" s="29">
        <f t="shared" si="0"/>
        <v>67.76107805247122</v>
      </c>
    </row>
    <row r="49" spans="1:9" ht="31.5">
      <c r="A49" s="7" t="s">
        <v>62</v>
      </c>
      <c r="B49" s="11" t="s">
        <v>59</v>
      </c>
      <c r="C49" s="10" t="s">
        <v>21</v>
      </c>
      <c r="D49" s="10" t="s">
        <v>56</v>
      </c>
      <c r="E49" s="10" t="s">
        <v>58</v>
      </c>
      <c r="F49" s="10"/>
      <c r="G49" s="34">
        <f>G50+G52+G54+G56</f>
        <v>489.03</v>
      </c>
      <c r="H49" s="31">
        <f>H50+H52+H54+H56</f>
        <v>331.372</v>
      </c>
      <c r="I49" s="29">
        <f t="shared" si="0"/>
        <v>67.76107805247122</v>
      </c>
    </row>
    <row r="50" spans="1:9" ht="31.5">
      <c r="A50" s="10" t="s">
        <v>65</v>
      </c>
      <c r="B50" s="11" t="s">
        <v>26</v>
      </c>
      <c r="C50" s="10" t="s">
        <v>21</v>
      </c>
      <c r="D50" s="10" t="s">
        <v>56</v>
      </c>
      <c r="E50" s="10" t="s">
        <v>58</v>
      </c>
      <c r="F50" s="10" t="s">
        <v>25</v>
      </c>
      <c r="G50" s="34">
        <f>G51</f>
        <v>301.89</v>
      </c>
      <c r="H50" s="31">
        <f>H51</f>
        <v>214.444</v>
      </c>
      <c r="I50" s="29">
        <f t="shared" si="0"/>
        <v>71.03382026565967</v>
      </c>
    </row>
    <row r="51" spans="1:9" ht="33.75">
      <c r="A51" s="10" t="s">
        <v>66</v>
      </c>
      <c r="B51" s="13" t="s">
        <v>26</v>
      </c>
      <c r="C51" s="12" t="s">
        <v>21</v>
      </c>
      <c r="D51" s="12" t="s">
        <v>56</v>
      </c>
      <c r="E51" s="12" t="s">
        <v>58</v>
      </c>
      <c r="F51" s="12" t="s">
        <v>25</v>
      </c>
      <c r="G51" s="35">
        <v>301.89</v>
      </c>
      <c r="H51" s="29">
        <v>214.444</v>
      </c>
      <c r="I51" s="29">
        <f t="shared" si="0"/>
        <v>71.03382026565967</v>
      </c>
    </row>
    <row r="52" spans="1:9" ht="31.5">
      <c r="A52" s="10" t="s">
        <v>67</v>
      </c>
      <c r="B52" s="11" t="s">
        <v>35</v>
      </c>
      <c r="C52" s="10" t="s">
        <v>21</v>
      </c>
      <c r="D52" s="10" t="s">
        <v>56</v>
      </c>
      <c r="E52" s="10" t="s">
        <v>58</v>
      </c>
      <c r="F52" s="10" t="s">
        <v>34</v>
      </c>
      <c r="G52" s="34">
        <f>G53</f>
        <v>40</v>
      </c>
      <c r="H52" s="31">
        <f>H53</f>
        <v>0</v>
      </c>
      <c r="I52" s="29">
        <v>0</v>
      </c>
    </row>
    <row r="53" spans="1:9" ht="33.75">
      <c r="A53" s="7" t="s">
        <v>68</v>
      </c>
      <c r="B53" s="13" t="s">
        <v>35</v>
      </c>
      <c r="C53" s="12" t="s">
        <v>21</v>
      </c>
      <c r="D53" s="12" t="s">
        <v>56</v>
      </c>
      <c r="E53" s="12" t="s">
        <v>58</v>
      </c>
      <c r="F53" s="12" t="s">
        <v>34</v>
      </c>
      <c r="G53" s="35">
        <v>40</v>
      </c>
      <c r="H53" s="29">
        <v>0</v>
      </c>
      <c r="I53" s="29">
        <v>0</v>
      </c>
    </row>
    <row r="54" spans="1:9" ht="21">
      <c r="A54" s="10" t="s">
        <v>71</v>
      </c>
      <c r="B54" s="11" t="s">
        <v>28</v>
      </c>
      <c r="C54" s="10" t="s">
        <v>21</v>
      </c>
      <c r="D54" s="10" t="s">
        <v>56</v>
      </c>
      <c r="E54" s="10" t="s">
        <v>58</v>
      </c>
      <c r="F54" s="10" t="s">
        <v>27</v>
      </c>
      <c r="G54" s="34">
        <f>G55</f>
        <v>92.9</v>
      </c>
      <c r="H54" s="31">
        <f>H55</f>
        <v>62.688</v>
      </c>
      <c r="I54" s="29">
        <f t="shared" si="0"/>
        <v>67.47900968783638</v>
      </c>
    </row>
    <row r="55" spans="1:9" ht="22.5">
      <c r="A55" s="10" t="s">
        <v>72</v>
      </c>
      <c r="B55" s="13" t="s">
        <v>28</v>
      </c>
      <c r="C55" s="12" t="s">
        <v>21</v>
      </c>
      <c r="D55" s="12" t="s">
        <v>56</v>
      </c>
      <c r="E55" s="12" t="s">
        <v>58</v>
      </c>
      <c r="F55" s="12" t="s">
        <v>27</v>
      </c>
      <c r="G55" s="35">
        <v>92.9</v>
      </c>
      <c r="H55" s="29">
        <v>62.688</v>
      </c>
      <c r="I55" s="29">
        <f t="shared" si="0"/>
        <v>67.47900968783638</v>
      </c>
    </row>
    <row r="56" spans="1:9" ht="31.5">
      <c r="A56" s="10" t="s">
        <v>73</v>
      </c>
      <c r="B56" s="11" t="s">
        <v>38</v>
      </c>
      <c r="C56" s="10" t="s">
        <v>21</v>
      </c>
      <c r="D56" s="10" t="s">
        <v>56</v>
      </c>
      <c r="E56" s="10" t="s">
        <v>58</v>
      </c>
      <c r="F56" s="10" t="s">
        <v>37</v>
      </c>
      <c r="G56" s="34">
        <f>G57</f>
        <v>54.24</v>
      </c>
      <c r="H56" s="31">
        <f>H57</f>
        <v>54.24</v>
      </c>
      <c r="I56" s="29">
        <f t="shared" si="0"/>
        <v>100</v>
      </c>
    </row>
    <row r="57" spans="1:9" ht="33.75">
      <c r="A57" s="7" t="s">
        <v>74</v>
      </c>
      <c r="B57" s="20" t="s">
        <v>38</v>
      </c>
      <c r="C57" s="19" t="s">
        <v>21</v>
      </c>
      <c r="D57" s="19" t="s">
        <v>56</v>
      </c>
      <c r="E57" s="19" t="s">
        <v>58</v>
      </c>
      <c r="F57" s="19" t="s">
        <v>37</v>
      </c>
      <c r="G57" s="36">
        <v>54.24</v>
      </c>
      <c r="H57" s="29">
        <v>54.24</v>
      </c>
      <c r="I57" s="29">
        <f t="shared" si="0"/>
        <v>100</v>
      </c>
    </row>
    <row r="58" spans="1:9" ht="36">
      <c r="A58" s="10" t="s">
        <v>75</v>
      </c>
      <c r="B58" s="27" t="s">
        <v>210</v>
      </c>
      <c r="C58" s="10" t="s">
        <v>56</v>
      </c>
      <c r="D58" s="21"/>
      <c r="E58" s="21"/>
      <c r="F58" s="21"/>
      <c r="G58" s="34">
        <f>G59+G62</f>
        <v>259.473</v>
      </c>
      <c r="H58" s="31">
        <f>H59+H62</f>
        <v>259.473</v>
      </c>
      <c r="I58" s="29">
        <f t="shared" si="0"/>
        <v>100</v>
      </c>
    </row>
    <row r="59" spans="1:9" ht="42">
      <c r="A59" s="10" t="s">
        <v>76</v>
      </c>
      <c r="B59" s="11" t="s">
        <v>211</v>
      </c>
      <c r="C59" s="10" t="s">
        <v>56</v>
      </c>
      <c r="D59" s="24" t="s">
        <v>69</v>
      </c>
      <c r="E59" s="10" t="s">
        <v>212</v>
      </c>
      <c r="F59" s="21"/>
      <c r="G59" s="34">
        <f>G60</f>
        <v>114.15</v>
      </c>
      <c r="H59" s="31">
        <f>H60</f>
        <v>114.15</v>
      </c>
      <c r="I59" s="29">
        <f t="shared" si="0"/>
        <v>100</v>
      </c>
    </row>
    <row r="60" spans="1:9" ht="31.5">
      <c r="A60" s="10" t="s">
        <v>77</v>
      </c>
      <c r="B60" s="11" t="s">
        <v>38</v>
      </c>
      <c r="C60" s="10" t="s">
        <v>56</v>
      </c>
      <c r="D60" s="10" t="s">
        <v>69</v>
      </c>
      <c r="E60" s="10" t="s">
        <v>212</v>
      </c>
      <c r="F60" s="10" t="s">
        <v>37</v>
      </c>
      <c r="G60" s="34">
        <f>G61</f>
        <v>114.15</v>
      </c>
      <c r="H60" s="29">
        <f>H61</f>
        <v>114.15</v>
      </c>
      <c r="I60" s="29">
        <f t="shared" si="0"/>
        <v>100</v>
      </c>
    </row>
    <row r="61" spans="1:9" ht="33.75">
      <c r="A61" s="7" t="s">
        <v>79</v>
      </c>
      <c r="B61" s="20" t="s">
        <v>38</v>
      </c>
      <c r="C61" s="25" t="s">
        <v>56</v>
      </c>
      <c r="D61" s="25" t="s">
        <v>69</v>
      </c>
      <c r="E61" s="25" t="s">
        <v>212</v>
      </c>
      <c r="F61" s="25" t="s">
        <v>37</v>
      </c>
      <c r="G61" s="38">
        <v>114.15</v>
      </c>
      <c r="H61" s="29">
        <v>114.15</v>
      </c>
      <c r="I61" s="29">
        <f t="shared" si="0"/>
        <v>100</v>
      </c>
    </row>
    <row r="62" spans="1:9" ht="24">
      <c r="A62" s="10" t="s">
        <v>80</v>
      </c>
      <c r="B62" s="27" t="s">
        <v>215</v>
      </c>
      <c r="C62" s="10" t="s">
        <v>56</v>
      </c>
      <c r="D62" s="10" t="s">
        <v>10</v>
      </c>
      <c r="E62" s="10"/>
      <c r="F62" s="10"/>
      <c r="G62" s="34">
        <f>G63+G65</f>
        <v>145.323</v>
      </c>
      <c r="H62" s="31">
        <f>H63+H65</f>
        <v>145.323</v>
      </c>
      <c r="I62" s="29">
        <f t="shared" si="0"/>
        <v>100</v>
      </c>
    </row>
    <row r="63" spans="1:9" ht="22.5">
      <c r="A63" s="7" t="s">
        <v>81</v>
      </c>
      <c r="B63" s="23" t="s">
        <v>216</v>
      </c>
      <c r="C63" s="24" t="s">
        <v>56</v>
      </c>
      <c r="D63" s="24" t="s">
        <v>10</v>
      </c>
      <c r="E63" s="24" t="s">
        <v>217</v>
      </c>
      <c r="F63" s="24" t="s">
        <v>37</v>
      </c>
      <c r="G63" s="30">
        <v>135.816</v>
      </c>
      <c r="H63" s="29">
        <f>H64</f>
        <v>135.816</v>
      </c>
      <c r="I63" s="29">
        <f t="shared" si="0"/>
        <v>100</v>
      </c>
    </row>
    <row r="64" spans="1:9" ht="33.75">
      <c r="A64" s="10" t="s">
        <v>84</v>
      </c>
      <c r="B64" s="20" t="s">
        <v>38</v>
      </c>
      <c r="C64" s="21" t="s">
        <v>56</v>
      </c>
      <c r="D64" s="21" t="s">
        <v>10</v>
      </c>
      <c r="E64" s="21" t="s">
        <v>217</v>
      </c>
      <c r="F64" s="21" t="s">
        <v>37</v>
      </c>
      <c r="G64" s="37">
        <v>135.816</v>
      </c>
      <c r="H64" s="29">
        <v>135.816</v>
      </c>
      <c r="I64" s="29">
        <f t="shared" si="0"/>
        <v>100</v>
      </c>
    </row>
    <row r="65" spans="1:9" ht="22.5">
      <c r="A65" s="10" t="s">
        <v>86</v>
      </c>
      <c r="B65" s="23" t="s">
        <v>218</v>
      </c>
      <c r="C65" s="24" t="s">
        <v>56</v>
      </c>
      <c r="D65" s="24" t="s">
        <v>10</v>
      </c>
      <c r="E65" s="24" t="s">
        <v>219</v>
      </c>
      <c r="F65" s="24" t="s">
        <v>37</v>
      </c>
      <c r="G65" s="30">
        <f>G66</f>
        <v>9.507</v>
      </c>
      <c r="H65" s="29">
        <f>H66</f>
        <v>9.507</v>
      </c>
      <c r="I65" s="29">
        <f t="shared" si="0"/>
        <v>100</v>
      </c>
    </row>
    <row r="66" spans="1:9" ht="33.75">
      <c r="A66" s="10" t="s">
        <v>89</v>
      </c>
      <c r="B66" s="20" t="s">
        <v>38</v>
      </c>
      <c r="C66" s="21" t="s">
        <v>56</v>
      </c>
      <c r="D66" s="21" t="s">
        <v>10</v>
      </c>
      <c r="E66" s="21" t="s">
        <v>219</v>
      </c>
      <c r="F66" s="21" t="s">
        <v>37</v>
      </c>
      <c r="G66" s="37">
        <v>9.507</v>
      </c>
      <c r="H66" s="29">
        <v>9.507</v>
      </c>
      <c r="I66" s="29">
        <f t="shared" si="0"/>
        <v>100</v>
      </c>
    </row>
    <row r="67" spans="1:9" ht="12.75">
      <c r="A67" s="7" t="s">
        <v>90</v>
      </c>
      <c r="B67" s="11" t="s">
        <v>61</v>
      </c>
      <c r="C67" s="10" t="s">
        <v>29</v>
      </c>
      <c r="D67" s="10"/>
      <c r="E67" s="10"/>
      <c r="F67" s="10"/>
      <c r="G67" s="34">
        <f>G68+G72+G92</f>
        <v>9167.002</v>
      </c>
      <c r="H67" s="31">
        <f>H68+H72</f>
        <v>4282.768</v>
      </c>
      <c r="I67" s="29">
        <f t="shared" si="0"/>
        <v>46.71939637408173</v>
      </c>
    </row>
    <row r="68" spans="1:9" ht="12.75">
      <c r="A68" s="10" t="s">
        <v>91</v>
      </c>
      <c r="B68" s="11" t="s">
        <v>64</v>
      </c>
      <c r="C68" s="10" t="s">
        <v>29</v>
      </c>
      <c r="D68" s="10" t="s">
        <v>63</v>
      </c>
      <c r="E68" s="10"/>
      <c r="F68" s="10"/>
      <c r="G68" s="34">
        <f>G69</f>
        <v>3232.224</v>
      </c>
      <c r="H68" s="31">
        <f>H69</f>
        <v>758.59</v>
      </c>
      <c r="I68" s="29">
        <f t="shared" si="0"/>
        <v>23.4695986416783</v>
      </c>
    </row>
    <row r="69" spans="1:9" ht="73.5">
      <c r="A69" s="10" t="s">
        <v>93</v>
      </c>
      <c r="B69" s="11" t="s">
        <v>194</v>
      </c>
      <c r="C69" s="10" t="s">
        <v>29</v>
      </c>
      <c r="D69" s="10" t="s">
        <v>63</v>
      </c>
      <c r="E69" s="10" t="s">
        <v>155</v>
      </c>
      <c r="F69" s="10"/>
      <c r="G69" s="34">
        <f>G70</f>
        <v>3232.224</v>
      </c>
      <c r="H69" s="29">
        <f>H70</f>
        <v>758.59</v>
      </c>
      <c r="I69" s="29">
        <f t="shared" si="0"/>
        <v>23.4695986416783</v>
      </c>
    </row>
    <row r="70" spans="1:9" ht="59.25" customHeight="1">
      <c r="A70" s="10" t="s">
        <v>168</v>
      </c>
      <c r="B70" s="18" t="s">
        <v>213</v>
      </c>
      <c r="C70" s="10" t="s">
        <v>29</v>
      </c>
      <c r="D70" s="10" t="s">
        <v>63</v>
      </c>
      <c r="E70" s="10" t="s">
        <v>155</v>
      </c>
      <c r="F70" s="10" t="s">
        <v>214</v>
      </c>
      <c r="G70" s="34">
        <v>3232.224</v>
      </c>
      <c r="H70" s="29">
        <f>H71</f>
        <v>758.59</v>
      </c>
      <c r="I70" s="29">
        <f t="shared" si="0"/>
        <v>23.4695986416783</v>
      </c>
    </row>
    <row r="71" spans="1:9" ht="46.5" customHeight="1">
      <c r="A71" s="7" t="s">
        <v>169</v>
      </c>
      <c r="B71" s="13" t="s">
        <v>213</v>
      </c>
      <c r="C71" s="12" t="s">
        <v>29</v>
      </c>
      <c r="D71" s="12" t="s">
        <v>63</v>
      </c>
      <c r="E71" s="12" t="s">
        <v>155</v>
      </c>
      <c r="F71" s="12" t="s">
        <v>214</v>
      </c>
      <c r="G71" s="35">
        <v>3232.224</v>
      </c>
      <c r="H71" s="29">
        <v>758.59</v>
      </c>
      <c r="I71" s="29">
        <f t="shared" si="0"/>
        <v>23.4695986416783</v>
      </c>
    </row>
    <row r="72" spans="1:9" ht="12.75">
      <c r="A72" s="10" t="s">
        <v>170</v>
      </c>
      <c r="B72" s="11" t="s">
        <v>70</v>
      </c>
      <c r="C72" s="10" t="s">
        <v>29</v>
      </c>
      <c r="D72" s="10" t="s">
        <v>69</v>
      </c>
      <c r="E72" s="10"/>
      <c r="F72" s="10"/>
      <c r="G72" s="34">
        <f>G73+G79+G82+G85+G76+G88+G90</f>
        <v>5784.778</v>
      </c>
      <c r="H72" s="31">
        <f>H73+H79+H82+H85+H76+H90</f>
        <v>3524.178</v>
      </c>
      <c r="I72" s="29">
        <f aca="true" t="shared" si="2" ref="I72:I133">H72/G72*100</f>
        <v>60.921577284383254</v>
      </c>
    </row>
    <row r="73" spans="1:9" ht="44.25" customHeight="1">
      <c r="A73" s="10" t="s">
        <v>96</v>
      </c>
      <c r="B73" s="11" t="s">
        <v>192</v>
      </c>
      <c r="C73" s="10" t="s">
        <v>29</v>
      </c>
      <c r="D73" s="10" t="s">
        <v>69</v>
      </c>
      <c r="E73" s="10" t="s">
        <v>156</v>
      </c>
      <c r="F73" s="10"/>
      <c r="G73" s="34">
        <f>G74</f>
        <v>1396</v>
      </c>
      <c r="H73" s="31">
        <f>H74</f>
        <v>0</v>
      </c>
      <c r="I73" s="29">
        <f t="shared" si="2"/>
        <v>0</v>
      </c>
    </row>
    <row r="74" spans="1:9" ht="37.5" customHeight="1">
      <c r="A74" s="10" t="s">
        <v>97</v>
      </c>
      <c r="B74" s="11" t="s">
        <v>38</v>
      </c>
      <c r="C74" s="10" t="s">
        <v>29</v>
      </c>
      <c r="D74" s="10" t="s">
        <v>69</v>
      </c>
      <c r="E74" s="10" t="s">
        <v>156</v>
      </c>
      <c r="F74" s="10" t="s">
        <v>158</v>
      </c>
      <c r="G74" s="34">
        <f>G75</f>
        <v>1396</v>
      </c>
      <c r="H74" s="31">
        <f>H75</f>
        <v>0</v>
      </c>
      <c r="I74" s="29">
        <f t="shared" si="2"/>
        <v>0</v>
      </c>
    </row>
    <row r="75" spans="1:9" ht="33.75">
      <c r="A75" s="7" t="s">
        <v>98</v>
      </c>
      <c r="B75" s="20" t="s">
        <v>38</v>
      </c>
      <c r="C75" s="19" t="s">
        <v>29</v>
      </c>
      <c r="D75" s="19" t="s">
        <v>69</v>
      </c>
      <c r="E75" s="19" t="s">
        <v>156</v>
      </c>
      <c r="F75" s="19" t="s">
        <v>158</v>
      </c>
      <c r="G75" s="36">
        <v>1396</v>
      </c>
      <c r="H75" s="29">
        <v>0</v>
      </c>
      <c r="I75" s="29">
        <f t="shared" si="2"/>
        <v>0</v>
      </c>
    </row>
    <row r="76" spans="1:9" ht="21">
      <c r="A76" s="10" t="s">
        <v>101</v>
      </c>
      <c r="B76" s="11" t="s">
        <v>157</v>
      </c>
      <c r="C76" s="10" t="s">
        <v>29</v>
      </c>
      <c r="D76" s="10" t="s">
        <v>69</v>
      </c>
      <c r="E76" s="24"/>
      <c r="F76" s="10"/>
      <c r="G76" s="34">
        <f>G77</f>
        <v>26.524</v>
      </c>
      <c r="H76" s="31">
        <f>H77</f>
        <v>26.524</v>
      </c>
      <c r="I76" s="29">
        <f t="shared" si="2"/>
        <v>100</v>
      </c>
    </row>
    <row r="77" spans="1:9" ht="48" customHeight="1">
      <c r="A77" s="7" t="s">
        <v>102</v>
      </c>
      <c r="B77" s="11" t="s">
        <v>38</v>
      </c>
      <c r="C77" s="24" t="s">
        <v>29</v>
      </c>
      <c r="D77" s="24" t="s">
        <v>69</v>
      </c>
      <c r="E77" s="24" t="s">
        <v>78</v>
      </c>
      <c r="F77" s="24" t="s">
        <v>158</v>
      </c>
      <c r="G77" s="30">
        <f>G78</f>
        <v>26.524</v>
      </c>
      <c r="H77" s="32">
        <f>H78</f>
        <v>26.524</v>
      </c>
      <c r="I77" s="29">
        <f t="shared" si="2"/>
        <v>100</v>
      </c>
    </row>
    <row r="78" spans="1:9" ht="33.75">
      <c r="A78" s="10" t="s">
        <v>103</v>
      </c>
      <c r="B78" s="20" t="s">
        <v>38</v>
      </c>
      <c r="C78" s="19" t="s">
        <v>29</v>
      </c>
      <c r="D78" s="19" t="s">
        <v>69</v>
      </c>
      <c r="E78" s="19" t="s">
        <v>78</v>
      </c>
      <c r="F78" s="19" t="s">
        <v>158</v>
      </c>
      <c r="G78" s="37">
        <v>26.524</v>
      </c>
      <c r="H78" s="29">
        <v>26.524</v>
      </c>
      <c r="I78" s="29">
        <f t="shared" si="2"/>
        <v>100</v>
      </c>
    </row>
    <row r="79" spans="1:9" ht="84">
      <c r="A79" s="10" t="s">
        <v>105</v>
      </c>
      <c r="B79" s="26" t="s">
        <v>195</v>
      </c>
      <c r="C79" s="10" t="s">
        <v>29</v>
      </c>
      <c r="D79" s="10" t="s">
        <v>69</v>
      </c>
      <c r="E79" s="10" t="s">
        <v>78</v>
      </c>
      <c r="F79" s="10"/>
      <c r="G79" s="34">
        <f>G80</f>
        <v>216.904</v>
      </c>
      <c r="H79" s="31">
        <f>H80</f>
        <v>216.904</v>
      </c>
      <c r="I79" s="29">
        <f t="shared" si="2"/>
        <v>100</v>
      </c>
    </row>
    <row r="80" spans="1:9" ht="52.5">
      <c r="A80" s="10" t="s">
        <v>108</v>
      </c>
      <c r="B80" s="11" t="s">
        <v>160</v>
      </c>
      <c r="C80" s="10" t="s">
        <v>29</v>
      </c>
      <c r="D80" s="10" t="s">
        <v>69</v>
      </c>
      <c r="E80" s="10" t="s">
        <v>78</v>
      </c>
      <c r="F80" s="10" t="s">
        <v>158</v>
      </c>
      <c r="G80" s="34">
        <f>G81</f>
        <v>216.904</v>
      </c>
      <c r="H80" s="31">
        <f>H81</f>
        <v>216.904</v>
      </c>
      <c r="I80" s="29">
        <f t="shared" si="2"/>
        <v>100</v>
      </c>
    </row>
    <row r="81" spans="1:9" ht="56.25">
      <c r="A81" s="7" t="s">
        <v>111</v>
      </c>
      <c r="B81" s="22" t="s">
        <v>159</v>
      </c>
      <c r="C81" s="12" t="s">
        <v>29</v>
      </c>
      <c r="D81" s="12" t="s">
        <v>69</v>
      </c>
      <c r="E81" s="12" t="s">
        <v>78</v>
      </c>
      <c r="F81" s="12" t="s">
        <v>158</v>
      </c>
      <c r="G81" s="35">
        <v>216.904</v>
      </c>
      <c r="H81" s="29">
        <v>216.904</v>
      </c>
      <c r="I81" s="29">
        <f t="shared" si="2"/>
        <v>100</v>
      </c>
    </row>
    <row r="82" spans="1:9" ht="42">
      <c r="A82" s="10" t="s">
        <v>112</v>
      </c>
      <c r="B82" s="11" t="s">
        <v>193</v>
      </c>
      <c r="C82" s="10" t="s">
        <v>29</v>
      </c>
      <c r="D82" s="10" t="s">
        <v>69</v>
      </c>
      <c r="E82" s="10" t="s">
        <v>161</v>
      </c>
      <c r="F82" s="10"/>
      <c r="G82" s="34">
        <f>G83</f>
        <v>3956.4</v>
      </c>
      <c r="H82" s="31">
        <f>H83</f>
        <v>3180</v>
      </c>
      <c r="I82" s="29">
        <f t="shared" si="2"/>
        <v>80.37609948437974</v>
      </c>
    </row>
    <row r="83" spans="1:9" ht="57" customHeight="1">
      <c r="A83" s="10" t="s">
        <v>114</v>
      </c>
      <c r="B83" s="11" t="s">
        <v>160</v>
      </c>
      <c r="C83" s="10" t="s">
        <v>29</v>
      </c>
      <c r="D83" s="10" t="s">
        <v>69</v>
      </c>
      <c r="E83" s="10" t="s">
        <v>161</v>
      </c>
      <c r="F83" s="10" t="s">
        <v>158</v>
      </c>
      <c r="G83" s="34">
        <f>G84</f>
        <v>3956.4</v>
      </c>
      <c r="H83" s="31">
        <f>H84</f>
        <v>3180</v>
      </c>
      <c r="I83" s="29">
        <f t="shared" si="2"/>
        <v>80.37609948437974</v>
      </c>
    </row>
    <row r="84" spans="1:9" ht="48" customHeight="1">
      <c r="A84" s="10" t="s">
        <v>115</v>
      </c>
      <c r="B84" s="22" t="s">
        <v>159</v>
      </c>
      <c r="C84" s="21" t="s">
        <v>29</v>
      </c>
      <c r="D84" s="21" t="s">
        <v>69</v>
      </c>
      <c r="E84" s="21" t="s">
        <v>161</v>
      </c>
      <c r="F84" s="21" t="s">
        <v>158</v>
      </c>
      <c r="G84" s="37">
        <v>3956.4</v>
      </c>
      <c r="H84" s="29">
        <v>3180</v>
      </c>
      <c r="I84" s="29">
        <f t="shared" si="2"/>
        <v>80.37609948437974</v>
      </c>
    </row>
    <row r="85" spans="1:12" ht="44.25" customHeight="1">
      <c r="A85" s="7" t="s">
        <v>116</v>
      </c>
      <c r="B85" s="11" t="s">
        <v>162</v>
      </c>
      <c r="C85" s="10" t="s">
        <v>29</v>
      </c>
      <c r="D85" s="10" t="s">
        <v>69</v>
      </c>
      <c r="E85" s="10" t="s">
        <v>78</v>
      </c>
      <c r="F85" s="10"/>
      <c r="G85" s="34">
        <f>G86</f>
        <v>75.172</v>
      </c>
      <c r="H85" s="31">
        <f>H86</f>
        <v>75.172</v>
      </c>
      <c r="I85" s="29">
        <f t="shared" si="2"/>
        <v>100</v>
      </c>
      <c r="L85" s="28"/>
    </row>
    <row r="86" spans="1:9" ht="55.5" customHeight="1">
      <c r="A86" s="10" t="s">
        <v>119</v>
      </c>
      <c r="B86" s="23" t="s">
        <v>160</v>
      </c>
      <c r="C86" s="24" t="s">
        <v>29</v>
      </c>
      <c r="D86" s="24" t="s">
        <v>69</v>
      </c>
      <c r="E86" s="24" t="s">
        <v>78</v>
      </c>
      <c r="F86" s="24" t="s">
        <v>158</v>
      </c>
      <c r="G86" s="30">
        <f>G87</f>
        <v>75.172</v>
      </c>
      <c r="H86" s="32">
        <f>H87</f>
        <v>75.172</v>
      </c>
      <c r="I86" s="29">
        <f t="shared" si="2"/>
        <v>100</v>
      </c>
    </row>
    <row r="87" spans="1:9" ht="48" customHeight="1">
      <c r="A87" s="10" t="s">
        <v>120</v>
      </c>
      <c r="B87" s="22" t="s">
        <v>159</v>
      </c>
      <c r="C87" s="21" t="s">
        <v>29</v>
      </c>
      <c r="D87" s="21" t="s">
        <v>69</v>
      </c>
      <c r="E87" s="21" t="s">
        <v>78</v>
      </c>
      <c r="F87" s="21" t="s">
        <v>158</v>
      </c>
      <c r="G87" s="37">
        <v>75.172</v>
      </c>
      <c r="H87" s="29">
        <v>75.172</v>
      </c>
      <c r="I87" s="29">
        <f t="shared" si="2"/>
        <v>100</v>
      </c>
    </row>
    <row r="88" spans="1:9" s="28" customFormat="1" ht="93.75" customHeight="1">
      <c r="A88" s="10" t="s">
        <v>121</v>
      </c>
      <c r="B88" s="45" t="s">
        <v>264</v>
      </c>
      <c r="C88" s="24" t="s">
        <v>29</v>
      </c>
      <c r="D88" s="24" t="s">
        <v>69</v>
      </c>
      <c r="E88" s="24" t="s">
        <v>265</v>
      </c>
      <c r="F88" s="24" t="s">
        <v>158</v>
      </c>
      <c r="G88" s="30">
        <f>G89</f>
        <v>88.2</v>
      </c>
      <c r="H88" s="46">
        <v>0</v>
      </c>
      <c r="I88" s="46">
        <v>0</v>
      </c>
    </row>
    <row r="89" spans="1:9" ht="48" customHeight="1">
      <c r="A89" s="10" t="s">
        <v>123</v>
      </c>
      <c r="B89" s="22" t="s">
        <v>159</v>
      </c>
      <c r="C89" s="21" t="s">
        <v>29</v>
      </c>
      <c r="D89" s="21" t="s">
        <v>69</v>
      </c>
      <c r="E89" s="21" t="s">
        <v>265</v>
      </c>
      <c r="F89" s="21" t="s">
        <v>158</v>
      </c>
      <c r="G89" s="37">
        <v>88.2</v>
      </c>
      <c r="H89" s="29">
        <v>0</v>
      </c>
      <c r="I89" s="29">
        <v>0</v>
      </c>
    </row>
    <row r="90" spans="1:9" s="28" customFormat="1" ht="98.25" customHeight="1">
      <c r="A90" s="10" t="s">
        <v>124</v>
      </c>
      <c r="B90" s="45" t="s">
        <v>266</v>
      </c>
      <c r="C90" s="24" t="s">
        <v>29</v>
      </c>
      <c r="D90" s="24" t="s">
        <v>69</v>
      </c>
      <c r="E90" s="24" t="s">
        <v>267</v>
      </c>
      <c r="F90" s="24" t="s">
        <v>158</v>
      </c>
      <c r="G90" s="30">
        <f>G91</f>
        <v>25.578</v>
      </c>
      <c r="H90" s="46">
        <f>H91</f>
        <v>25.578</v>
      </c>
      <c r="I90" s="46">
        <v>0</v>
      </c>
    </row>
    <row r="91" spans="1:9" ht="48" customHeight="1">
      <c r="A91" s="10" t="s">
        <v>125</v>
      </c>
      <c r="B91" s="40" t="s">
        <v>38</v>
      </c>
      <c r="C91" s="21" t="s">
        <v>29</v>
      </c>
      <c r="D91" s="21" t="s">
        <v>69</v>
      </c>
      <c r="E91" s="21" t="s">
        <v>267</v>
      </c>
      <c r="F91" s="21" t="s">
        <v>158</v>
      </c>
      <c r="G91" s="37">
        <v>25.578</v>
      </c>
      <c r="H91" s="29">
        <v>25.578</v>
      </c>
      <c r="I91" s="29">
        <v>0</v>
      </c>
    </row>
    <row r="92" spans="1:9" s="28" customFormat="1" ht="79.5" customHeight="1">
      <c r="A92" s="10" t="s">
        <v>128</v>
      </c>
      <c r="B92" s="11" t="s">
        <v>268</v>
      </c>
      <c r="C92" s="24" t="s">
        <v>29</v>
      </c>
      <c r="D92" s="24" t="s">
        <v>269</v>
      </c>
      <c r="E92" s="24" t="s">
        <v>270</v>
      </c>
      <c r="F92" s="24" t="s">
        <v>158</v>
      </c>
      <c r="G92" s="30">
        <f>G93</f>
        <v>150</v>
      </c>
      <c r="H92" s="46">
        <f>H93</f>
        <v>0</v>
      </c>
      <c r="I92" s="46"/>
    </row>
    <row r="93" spans="1:9" ht="48" customHeight="1">
      <c r="A93" s="10" t="s">
        <v>129</v>
      </c>
      <c r="B93" s="40" t="s">
        <v>38</v>
      </c>
      <c r="C93" s="21" t="s">
        <v>29</v>
      </c>
      <c r="D93" s="21" t="s">
        <v>269</v>
      </c>
      <c r="E93" s="21" t="s">
        <v>270</v>
      </c>
      <c r="F93" s="21" t="s">
        <v>158</v>
      </c>
      <c r="G93" s="37">
        <v>150</v>
      </c>
      <c r="H93" s="29">
        <v>0</v>
      </c>
      <c r="I93" s="29"/>
    </row>
    <row r="94" spans="1:9" ht="12.75">
      <c r="A94" s="10" t="s">
        <v>130</v>
      </c>
      <c r="B94" s="11" t="s">
        <v>83</v>
      </c>
      <c r="C94" s="10" t="s">
        <v>82</v>
      </c>
      <c r="D94" s="10"/>
      <c r="E94" s="10"/>
      <c r="F94" s="10"/>
      <c r="G94" s="34">
        <f>G95+G101+G111</f>
        <v>24045.582</v>
      </c>
      <c r="H94" s="31">
        <f>H95+H101+H111</f>
        <v>17934.07</v>
      </c>
      <c r="I94" s="29">
        <f t="shared" si="2"/>
        <v>74.58363869088302</v>
      </c>
    </row>
    <row r="95" spans="1:9" ht="12.75">
      <c r="A95" s="7" t="s">
        <v>132</v>
      </c>
      <c r="B95" s="11" t="s">
        <v>85</v>
      </c>
      <c r="C95" s="10" t="s">
        <v>82</v>
      </c>
      <c r="D95" s="10" t="s">
        <v>19</v>
      </c>
      <c r="E95" s="10"/>
      <c r="F95" s="10"/>
      <c r="G95" s="34">
        <f>G96+G99</f>
        <v>600.011</v>
      </c>
      <c r="H95" s="31">
        <f>H96+H99</f>
        <v>492.03700000000003</v>
      </c>
      <c r="I95" s="29">
        <f t="shared" si="2"/>
        <v>82.00466324784047</v>
      </c>
    </row>
    <row r="96" spans="1:9" ht="84">
      <c r="A96" s="10" t="s">
        <v>133</v>
      </c>
      <c r="B96" s="14" t="s">
        <v>88</v>
      </c>
      <c r="C96" s="10" t="s">
        <v>82</v>
      </c>
      <c r="D96" s="10" t="s">
        <v>19</v>
      </c>
      <c r="E96" s="10" t="s">
        <v>87</v>
      </c>
      <c r="F96" s="10"/>
      <c r="G96" s="34">
        <f>G97</f>
        <v>600</v>
      </c>
      <c r="H96" s="31">
        <f>H97</f>
        <v>492.026</v>
      </c>
      <c r="I96" s="29">
        <f t="shared" si="2"/>
        <v>82.00433333333334</v>
      </c>
    </row>
    <row r="97" spans="1:9" ht="31.5">
      <c r="A97" s="7" t="s">
        <v>134</v>
      </c>
      <c r="B97" s="11" t="s">
        <v>38</v>
      </c>
      <c r="C97" s="10" t="s">
        <v>82</v>
      </c>
      <c r="D97" s="10" t="s">
        <v>19</v>
      </c>
      <c r="E97" s="10" t="s">
        <v>87</v>
      </c>
      <c r="F97" s="10" t="s">
        <v>37</v>
      </c>
      <c r="G97" s="34">
        <f>G98</f>
        <v>600</v>
      </c>
      <c r="H97" s="31">
        <f>H98</f>
        <v>492.026</v>
      </c>
      <c r="I97" s="29">
        <f t="shared" si="2"/>
        <v>82.00433333333334</v>
      </c>
    </row>
    <row r="98" spans="1:9" ht="33.75">
      <c r="A98" s="10" t="s">
        <v>135</v>
      </c>
      <c r="B98" s="13" t="s">
        <v>38</v>
      </c>
      <c r="C98" s="12" t="s">
        <v>82</v>
      </c>
      <c r="D98" s="12" t="s">
        <v>19</v>
      </c>
      <c r="E98" s="12" t="s">
        <v>87</v>
      </c>
      <c r="F98" s="12" t="s">
        <v>37</v>
      </c>
      <c r="G98" s="36">
        <v>600</v>
      </c>
      <c r="H98" s="29">
        <v>492.026</v>
      </c>
      <c r="I98" s="29">
        <f t="shared" si="2"/>
        <v>82.00433333333334</v>
      </c>
    </row>
    <row r="99" spans="1:9" ht="12.75">
      <c r="A99" s="10" t="s">
        <v>136</v>
      </c>
      <c r="B99" s="11" t="s">
        <v>209</v>
      </c>
      <c r="C99" s="10" t="s">
        <v>82</v>
      </c>
      <c r="D99" s="10" t="s">
        <v>19</v>
      </c>
      <c r="E99" s="10" t="s">
        <v>87</v>
      </c>
      <c r="F99" s="10" t="s">
        <v>208</v>
      </c>
      <c r="G99" s="34">
        <f>G100</f>
        <v>0.011</v>
      </c>
      <c r="H99" s="31">
        <f>H100</f>
        <v>0.011</v>
      </c>
      <c r="I99" s="29">
        <f t="shared" si="2"/>
        <v>100</v>
      </c>
    </row>
    <row r="100" spans="1:9" ht="12.75">
      <c r="A100" s="10" t="s">
        <v>137</v>
      </c>
      <c r="B100" s="22" t="s">
        <v>209</v>
      </c>
      <c r="C100" s="21" t="s">
        <v>82</v>
      </c>
      <c r="D100" s="21" t="s">
        <v>19</v>
      </c>
      <c r="E100" s="21" t="s">
        <v>87</v>
      </c>
      <c r="F100" s="21" t="s">
        <v>208</v>
      </c>
      <c r="G100" s="37">
        <v>0.011</v>
      </c>
      <c r="H100" s="29">
        <v>0.011</v>
      </c>
      <c r="I100" s="29">
        <f t="shared" si="2"/>
        <v>100</v>
      </c>
    </row>
    <row r="101" spans="1:9" ht="12.75">
      <c r="A101" s="7" t="s">
        <v>138</v>
      </c>
      <c r="B101" s="11" t="s">
        <v>92</v>
      </c>
      <c r="C101" s="10" t="s">
        <v>82</v>
      </c>
      <c r="D101" s="10" t="s">
        <v>21</v>
      </c>
      <c r="E101" s="10"/>
      <c r="F101" s="10"/>
      <c r="G101" s="34">
        <f>G102+G105+G108</f>
        <v>3828.796</v>
      </c>
      <c r="H101" s="31">
        <f>H102+H105+H108</f>
        <v>1967.9850000000001</v>
      </c>
      <c r="I101" s="29">
        <f t="shared" si="2"/>
        <v>51.39957835309063</v>
      </c>
    </row>
    <row r="102" spans="1:9" ht="73.5">
      <c r="A102" s="10" t="s">
        <v>139</v>
      </c>
      <c r="B102" s="11" t="s">
        <v>196</v>
      </c>
      <c r="C102" s="10" t="s">
        <v>82</v>
      </c>
      <c r="D102" s="10" t="s">
        <v>21</v>
      </c>
      <c r="E102" s="10" t="s">
        <v>95</v>
      </c>
      <c r="F102" s="10"/>
      <c r="G102" s="34">
        <f>G103</f>
        <v>1489.8</v>
      </c>
      <c r="H102" s="31">
        <f>H103</f>
        <v>609.38</v>
      </c>
      <c r="I102" s="29">
        <f t="shared" si="2"/>
        <v>40.9034769767754</v>
      </c>
    </row>
    <row r="103" spans="1:9" ht="55.5" customHeight="1">
      <c r="A103" s="10" t="s">
        <v>171</v>
      </c>
      <c r="B103" s="23" t="s">
        <v>213</v>
      </c>
      <c r="C103" s="10" t="s">
        <v>82</v>
      </c>
      <c r="D103" s="10" t="s">
        <v>21</v>
      </c>
      <c r="E103" s="10" t="s">
        <v>95</v>
      </c>
      <c r="F103" s="10" t="s">
        <v>158</v>
      </c>
      <c r="G103" s="34">
        <f>G104</f>
        <v>1489.8</v>
      </c>
      <c r="H103" s="31">
        <f>H104</f>
        <v>609.38</v>
      </c>
      <c r="I103" s="29">
        <f t="shared" si="2"/>
        <v>40.9034769767754</v>
      </c>
    </row>
    <row r="104" spans="1:9" ht="58.5" customHeight="1">
      <c r="A104" s="10" t="s">
        <v>172</v>
      </c>
      <c r="B104" s="22" t="s">
        <v>213</v>
      </c>
      <c r="C104" s="12" t="s">
        <v>82</v>
      </c>
      <c r="D104" s="12" t="s">
        <v>21</v>
      </c>
      <c r="E104" s="19" t="s">
        <v>95</v>
      </c>
      <c r="F104" s="12" t="s">
        <v>158</v>
      </c>
      <c r="G104" s="35">
        <v>1489.8</v>
      </c>
      <c r="H104" s="29">
        <v>609.38</v>
      </c>
      <c r="I104" s="29">
        <f t="shared" si="2"/>
        <v>40.9034769767754</v>
      </c>
    </row>
    <row r="105" spans="1:9" ht="84">
      <c r="A105" s="7" t="s">
        <v>173</v>
      </c>
      <c r="B105" s="14" t="s">
        <v>100</v>
      </c>
      <c r="C105" s="10" t="s">
        <v>82</v>
      </c>
      <c r="D105" s="10" t="s">
        <v>21</v>
      </c>
      <c r="E105" s="10" t="s">
        <v>99</v>
      </c>
      <c r="F105" s="10"/>
      <c r="G105" s="34">
        <f>G106</f>
        <v>1306.8</v>
      </c>
      <c r="H105" s="31">
        <f>H106</f>
        <v>653.4</v>
      </c>
      <c r="I105" s="29">
        <f t="shared" si="2"/>
        <v>50</v>
      </c>
    </row>
    <row r="106" spans="1:9" ht="55.5" customHeight="1">
      <c r="A106" s="10" t="s">
        <v>174</v>
      </c>
      <c r="B106" s="23" t="s">
        <v>213</v>
      </c>
      <c r="C106" s="10" t="s">
        <v>82</v>
      </c>
      <c r="D106" s="10" t="s">
        <v>21</v>
      </c>
      <c r="E106" s="10" t="s">
        <v>99</v>
      </c>
      <c r="F106" s="10" t="s">
        <v>214</v>
      </c>
      <c r="G106" s="34">
        <f>G107</f>
        <v>1306.8</v>
      </c>
      <c r="H106" s="31">
        <f>H107</f>
        <v>653.4</v>
      </c>
      <c r="I106" s="29">
        <f t="shared" si="2"/>
        <v>50</v>
      </c>
    </row>
    <row r="107" spans="1:9" ht="57" customHeight="1">
      <c r="A107" s="10" t="s">
        <v>175</v>
      </c>
      <c r="B107" s="22" t="s">
        <v>213</v>
      </c>
      <c r="C107" s="19" t="s">
        <v>82</v>
      </c>
      <c r="D107" s="19" t="s">
        <v>21</v>
      </c>
      <c r="E107" s="25" t="s">
        <v>99</v>
      </c>
      <c r="F107" s="19" t="s">
        <v>214</v>
      </c>
      <c r="G107" s="36">
        <v>1306.8</v>
      </c>
      <c r="H107" s="29">
        <v>653.4</v>
      </c>
      <c r="I107" s="29">
        <f t="shared" si="2"/>
        <v>50</v>
      </c>
    </row>
    <row r="108" spans="1:9" ht="48.75" customHeight="1">
      <c r="A108" s="10" t="s">
        <v>176</v>
      </c>
      <c r="B108" s="11" t="s">
        <v>164</v>
      </c>
      <c r="C108" s="24" t="s">
        <v>82</v>
      </c>
      <c r="D108" s="24" t="s">
        <v>21</v>
      </c>
      <c r="E108" s="24" t="s">
        <v>163</v>
      </c>
      <c r="F108" s="24"/>
      <c r="G108" s="30">
        <f>G109</f>
        <v>1032.196</v>
      </c>
      <c r="H108" s="32">
        <f>H109</f>
        <v>705.205</v>
      </c>
      <c r="I108" s="29">
        <f t="shared" si="2"/>
        <v>68.32084216563523</v>
      </c>
    </row>
    <row r="109" spans="1:9" ht="55.5" customHeight="1">
      <c r="A109" s="7" t="s">
        <v>140</v>
      </c>
      <c r="B109" s="23" t="s">
        <v>213</v>
      </c>
      <c r="C109" s="10" t="s">
        <v>82</v>
      </c>
      <c r="D109" s="10" t="s">
        <v>21</v>
      </c>
      <c r="E109" s="24" t="s">
        <v>163</v>
      </c>
      <c r="F109" s="10" t="s">
        <v>214</v>
      </c>
      <c r="G109" s="30">
        <f>G110</f>
        <v>1032.196</v>
      </c>
      <c r="H109" s="32">
        <f>H110</f>
        <v>705.205</v>
      </c>
      <c r="I109" s="29">
        <f t="shared" si="2"/>
        <v>68.32084216563523</v>
      </c>
    </row>
    <row r="110" spans="1:9" ht="67.5">
      <c r="A110" s="10" t="s">
        <v>141</v>
      </c>
      <c r="B110" s="22" t="s">
        <v>213</v>
      </c>
      <c r="C110" s="21" t="s">
        <v>82</v>
      </c>
      <c r="D110" s="21" t="s">
        <v>21</v>
      </c>
      <c r="E110" s="21" t="s">
        <v>163</v>
      </c>
      <c r="F110" s="21" t="s">
        <v>214</v>
      </c>
      <c r="G110" s="37">
        <v>1032.196</v>
      </c>
      <c r="H110" s="29">
        <v>705.205</v>
      </c>
      <c r="I110" s="29">
        <f t="shared" si="2"/>
        <v>68.32084216563523</v>
      </c>
    </row>
    <row r="111" spans="1:9" ht="12.75">
      <c r="A111" s="7" t="s">
        <v>142</v>
      </c>
      <c r="B111" s="11" t="s">
        <v>104</v>
      </c>
      <c r="C111" s="10" t="s">
        <v>82</v>
      </c>
      <c r="D111" s="10" t="s">
        <v>56</v>
      </c>
      <c r="E111" s="10"/>
      <c r="F111" s="10"/>
      <c r="G111" s="34">
        <f>G112+G115+G118+G121+G124+G127+G130+G133+G135+G137</f>
        <v>19616.774999999998</v>
      </c>
      <c r="H111" s="31">
        <f>H112+H115+H118+H121+H124+H127+H130+H133+H135+H137</f>
        <v>15474.048</v>
      </c>
      <c r="I111" s="29">
        <f t="shared" si="2"/>
        <v>78.88171220804644</v>
      </c>
    </row>
    <row r="112" spans="1:9" ht="94.5">
      <c r="A112" s="10" t="s">
        <v>177</v>
      </c>
      <c r="B112" s="14" t="s">
        <v>107</v>
      </c>
      <c r="C112" s="10" t="s">
        <v>82</v>
      </c>
      <c r="D112" s="10" t="s">
        <v>56</v>
      </c>
      <c r="E112" s="10" t="s">
        <v>106</v>
      </c>
      <c r="F112" s="10"/>
      <c r="G112" s="34">
        <f>G113</f>
        <v>596.952</v>
      </c>
      <c r="H112" s="34">
        <f>H113</f>
        <v>411.089</v>
      </c>
      <c r="I112" s="29">
        <f t="shared" si="2"/>
        <v>68.86466583577909</v>
      </c>
    </row>
    <row r="113" spans="1:9" ht="12.75">
      <c r="A113" s="10" t="s">
        <v>178</v>
      </c>
      <c r="B113" s="11" t="s">
        <v>110</v>
      </c>
      <c r="C113" s="10" t="s">
        <v>82</v>
      </c>
      <c r="D113" s="10" t="s">
        <v>56</v>
      </c>
      <c r="E113" s="10" t="s">
        <v>106</v>
      </c>
      <c r="F113" s="10" t="s">
        <v>109</v>
      </c>
      <c r="G113" s="34">
        <f>G114</f>
        <v>596.952</v>
      </c>
      <c r="H113" s="31">
        <f>H114</f>
        <v>411.089</v>
      </c>
      <c r="I113" s="29">
        <f t="shared" si="2"/>
        <v>68.86466583577909</v>
      </c>
    </row>
    <row r="114" spans="1:9" ht="12.75">
      <c r="A114" s="10" t="s">
        <v>179</v>
      </c>
      <c r="B114" s="13" t="s">
        <v>110</v>
      </c>
      <c r="C114" s="12" t="s">
        <v>82</v>
      </c>
      <c r="D114" s="12" t="s">
        <v>56</v>
      </c>
      <c r="E114" s="12" t="s">
        <v>106</v>
      </c>
      <c r="F114" s="12" t="s">
        <v>109</v>
      </c>
      <c r="G114" s="35">
        <v>596.952</v>
      </c>
      <c r="H114" s="29">
        <v>411.089</v>
      </c>
      <c r="I114" s="29">
        <f t="shared" si="2"/>
        <v>68.86466583577909</v>
      </c>
    </row>
    <row r="115" spans="1:9" ht="73.5">
      <c r="A115" s="7" t="s">
        <v>145</v>
      </c>
      <c r="B115" s="11" t="s">
        <v>197</v>
      </c>
      <c r="C115" s="10" t="s">
        <v>82</v>
      </c>
      <c r="D115" s="10" t="s">
        <v>56</v>
      </c>
      <c r="E115" s="10" t="s">
        <v>113</v>
      </c>
      <c r="F115" s="10"/>
      <c r="G115" s="34">
        <f>G116</f>
        <v>2234.167</v>
      </c>
      <c r="H115" s="31">
        <f>H116</f>
        <v>550.617</v>
      </c>
      <c r="I115" s="29">
        <f t="shared" si="2"/>
        <v>24.6452928541152</v>
      </c>
    </row>
    <row r="116" spans="1:9" ht="31.5">
      <c r="A116" s="10" t="s">
        <v>147</v>
      </c>
      <c r="B116" s="11" t="s">
        <v>38</v>
      </c>
      <c r="C116" s="10" t="s">
        <v>82</v>
      </c>
      <c r="D116" s="10" t="s">
        <v>56</v>
      </c>
      <c r="E116" s="10" t="s">
        <v>113</v>
      </c>
      <c r="F116" s="10" t="s">
        <v>37</v>
      </c>
      <c r="G116" s="34">
        <f>G117</f>
        <v>2234.167</v>
      </c>
      <c r="H116" s="31">
        <f>H117</f>
        <v>550.617</v>
      </c>
      <c r="I116" s="29">
        <f t="shared" si="2"/>
        <v>24.6452928541152</v>
      </c>
    </row>
    <row r="117" spans="1:9" ht="33.75">
      <c r="A117" s="10" t="s">
        <v>180</v>
      </c>
      <c r="B117" s="13" t="s">
        <v>38</v>
      </c>
      <c r="C117" s="12" t="s">
        <v>82</v>
      </c>
      <c r="D117" s="12" t="s">
        <v>56</v>
      </c>
      <c r="E117" s="12" t="s">
        <v>113</v>
      </c>
      <c r="F117" s="12" t="s">
        <v>37</v>
      </c>
      <c r="G117" s="35">
        <v>2234.167</v>
      </c>
      <c r="H117" s="29">
        <v>550.617</v>
      </c>
      <c r="I117" s="29">
        <f t="shared" si="2"/>
        <v>24.6452928541152</v>
      </c>
    </row>
    <row r="118" spans="1:9" ht="63">
      <c r="A118" s="10" t="s">
        <v>181</v>
      </c>
      <c r="B118" s="11" t="s">
        <v>118</v>
      </c>
      <c r="C118" s="10" t="s">
        <v>82</v>
      </c>
      <c r="D118" s="10" t="s">
        <v>56</v>
      </c>
      <c r="E118" s="10" t="s">
        <v>117</v>
      </c>
      <c r="F118" s="10"/>
      <c r="G118" s="34">
        <f>G119</f>
        <v>60</v>
      </c>
      <c r="H118" s="31">
        <f>H119</f>
        <v>60</v>
      </c>
      <c r="I118" s="29">
        <f t="shared" si="2"/>
        <v>100</v>
      </c>
    </row>
    <row r="119" spans="1:9" ht="56.25">
      <c r="A119" s="7" t="s">
        <v>182</v>
      </c>
      <c r="B119" s="23" t="s">
        <v>160</v>
      </c>
      <c r="C119" s="10" t="s">
        <v>82</v>
      </c>
      <c r="D119" s="10" t="s">
        <v>56</v>
      </c>
      <c r="E119" s="10" t="s">
        <v>117</v>
      </c>
      <c r="F119" s="10" t="s">
        <v>158</v>
      </c>
      <c r="G119" s="34">
        <f>G120</f>
        <v>60</v>
      </c>
      <c r="H119" s="31">
        <f>H120</f>
        <v>60</v>
      </c>
      <c r="I119" s="29">
        <f t="shared" si="2"/>
        <v>100</v>
      </c>
    </row>
    <row r="120" spans="1:9" ht="49.5" customHeight="1">
      <c r="A120" s="10" t="s">
        <v>183</v>
      </c>
      <c r="B120" s="22" t="s">
        <v>159</v>
      </c>
      <c r="C120" s="12" t="s">
        <v>82</v>
      </c>
      <c r="D120" s="12" t="s">
        <v>56</v>
      </c>
      <c r="E120" s="12" t="s">
        <v>117</v>
      </c>
      <c r="F120" s="12" t="s">
        <v>158</v>
      </c>
      <c r="G120" s="35">
        <v>60</v>
      </c>
      <c r="H120" s="29">
        <v>60</v>
      </c>
      <c r="I120" s="29">
        <f t="shared" si="2"/>
        <v>100</v>
      </c>
    </row>
    <row r="121" spans="1:9" ht="73.5">
      <c r="A121" s="10" t="s">
        <v>184</v>
      </c>
      <c r="B121" s="11" t="s">
        <v>198</v>
      </c>
      <c r="C121" s="10" t="s">
        <v>82</v>
      </c>
      <c r="D121" s="10" t="s">
        <v>56</v>
      </c>
      <c r="E121" s="10" t="s">
        <v>94</v>
      </c>
      <c r="F121" s="10"/>
      <c r="G121" s="34">
        <f>G122</f>
        <v>100</v>
      </c>
      <c r="H121" s="31">
        <f>H122</f>
        <v>100</v>
      </c>
      <c r="I121" s="29">
        <f t="shared" si="2"/>
        <v>100</v>
      </c>
    </row>
    <row r="122" spans="1:9" ht="56.25">
      <c r="A122" s="10" t="s">
        <v>185</v>
      </c>
      <c r="B122" s="23" t="s">
        <v>160</v>
      </c>
      <c r="C122" s="10" t="s">
        <v>82</v>
      </c>
      <c r="D122" s="10" t="s">
        <v>56</v>
      </c>
      <c r="E122" s="10" t="s">
        <v>94</v>
      </c>
      <c r="F122" s="10" t="s">
        <v>158</v>
      </c>
      <c r="G122" s="34">
        <f>G123</f>
        <v>100</v>
      </c>
      <c r="H122" s="31">
        <f>H123</f>
        <v>100</v>
      </c>
      <c r="I122" s="29">
        <f t="shared" si="2"/>
        <v>100</v>
      </c>
    </row>
    <row r="123" spans="1:9" ht="48" customHeight="1">
      <c r="A123" s="7" t="s">
        <v>186</v>
      </c>
      <c r="B123" s="22" t="s">
        <v>159</v>
      </c>
      <c r="C123" s="12" t="s">
        <v>82</v>
      </c>
      <c r="D123" s="12" t="s">
        <v>56</v>
      </c>
      <c r="E123" s="12" t="s">
        <v>94</v>
      </c>
      <c r="F123" s="12" t="s">
        <v>158</v>
      </c>
      <c r="G123" s="35">
        <v>100</v>
      </c>
      <c r="H123" s="29">
        <v>100</v>
      </c>
      <c r="I123" s="29">
        <f t="shared" si="2"/>
        <v>100</v>
      </c>
    </row>
    <row r="124" spans="1:9" ht="73.5">
      <c r="A124" s="10" t="s">
        <v>187</v>
      </c>
      <c r="B124" s="14" t="s">
        <v>199</v>
      </c>
      <c r="C124" s="10" t="s">
        <v>82</v>
      </c>
      <c r="D124" s="10" t="s">
        <v>56</v>
      </c>
      <c r="E124" s="10" t="s">
        <v>122</v>
      </c>
      <c r="F124" s="10"/>
      <c r="G124" s="34">
        <f>G125</f>
        <v>6322.575</v>
      </c>
      <c r="H124" s="31">
        <f>H125</f>
        <v>4286.98</v>
      </c>
      <c r="I124" s="29">
        <f t="shared" si="2"/>
        <v>67.80433604978984</v>
      </c>
    </row>
    <row r="125" spans="1:9" ht="56.25">
      <c r="A125" s="7" t="s">
        <v>188</v>
      </c>
      <c r="B125" s="23" t="s">
        <v>160</v>
      </c>
      <c r="C125" s="10" t="s">
        <v>82</v>
      </c>
      <c r="D125" s="10" t="s">
        <v>56</v>
      </c>
      <c r="E125" s="10" t="s">
        <v>122</v>
      </c>
      <c r="F125" s="10" t="s">
        <v>158</v>
      </c>
      <c r="G125" s="34">
        <f>G126</f>
        <v>6322.575</v>
      </c>
      <c r="H125" s="31">
        <f>H126</f>
        <v>4286.98</v>
      </c>
      <c r="I125" s="29">
        <f t="shared" si="2"/>
        <v>67.80433604978984</v>
      </c>
    </row>
    <row r="126" spans="1:9" ht="50.25" customHeight="1">
      <c r="A126" s="10" t="s">
        <v>189</v>
      </c>
      <c r="B126" s="22" t="s">
        <v>159</v>
      </c>
      <c r="C126" s="12" t="s">
        <v>82</v>
      </c>
      <c r="D126" s="12" t="s">
        <v>56</v>
      </c>
      <c r="E126" s="12" t="s">
        <v>122</v>
      </c>
      <c r="F126" s="12" t="s">
        <v>158</v>
      </c>
      <c r="G126" s="35">
        <v>6322.575</v>
      </c>
      <c r="H126" s="29">
        <v>4286.98</v>
      </c>
      <c r="I126" s="29">
        <f t="shared" si="2"/>
        <v>67.80433604978984</v>
      </c>
    </row>
    <row r="127" spans="1:9" ht="31.5">
      <c r="A127" s="10" t="s">
        <v>190</v>
      </c>
      <c r="B127" s="11" t="s">
        <v>127</v>
      </c>
      <c r="C127" s="10" t="s">
        <v>82</v>
      </c>
      <c r="D127" s="10" t="s">
        <v>56</v>
      </c>
      <c r="E127" s="10" t="s">
        <v>126</v>
      </c>
      <c r="F127" s="10"/>
      <c r="G127" s="34">
        <f>G128</f>
        <v>8337.141</v>
      </c>
      <c r="H127" s="31">
        <f>H128</f>
        <v>8337.141</v>
      </c>
      <c r="I127" s="29">
        <f t="shared" si="2"/>
        <v>100</v>
      </c>
    </row>
    <row r="128" spans="1:9" ht="56.25">
      <c r="A128" s="10" t="s">
        <v>191</v>
      </c>
      <c r="B128" s="23" t="s">
        <v>160</v>
      </c>
      <c r="C128" s="10" t="s">
        <v>82</v>
      </c>
      <c r="D128" s="10" t="s">
        <v>56</v>
      </c>
      <c r="E128" s="10" t="s">
        <v>126</v>
      </c>
      <c r="F128" s="10" t="s">
        <v>158</v>
      </c>
      <c r="G128" s="34">
        <f>G129</f>
        <v>8337.141</v>
      </c>
      <c r="H128" s="31">
        <f>H129</f>
        <v>8337.141</v>
      </c>
      <c r="I128" s="29">
        <f t="shared" si="2"/>
        <v>100</v>
      </c>
    </row>
    <row r="129" spans="1:9" ht="51.75" customHeight="1">
      <c r="A129" s="7" t="s">
        <v>149</v>
      </c>
      <c r="B129" s="22" t="s">
        <v>159</v>
      </c>
      <c r="C129" s="12" t="s">
        <v>82</v>
      </c>
      <c r="D129" s="12" t="s">
        <v>56</v>
      </c>
      <c r="E129" s="12" t="s">
        <v>126</v>
      </c>
      <c r="F129" s="12" t="s">
        <v>158</v>
      </c>
      <c r="G129" s="35">
        <v>8337.141</v>
      </c>
      <c r="H129" s="29">
        <v>8337.141</v>
      </c>
      <c r="I129" s="29">
        <f t="shared" si="2"/>
        <v>100</v>
      </c>
    </row>
    <row r="130" spans="1:9" ht="73.5">
      <c r="A130" s="10" t="s">
        <v>206</v>
      </c>
      <c r="B130" s="11" t="s">
        <v>200</v>
      </c>
      <c r="C130" s="10" t="s">
        <v>82</v>
      </c>
      <c r="D130" s="10" t="s">
        <v>56</v>
      </c>
      <c r="E130" s="10" t="s">
        <v>131</v>
      </c>
      <c r="F130" s="10"/>
      <c r="G130" s="34">
        <f>G131</f>
        <v>322</v>
      </c>
      <c r="H130" s="31">
        <f>H131</f>
        <v>84.281</v>
      </c>
      <c r="I130" s="29">
        <f t="shared" si="2"/>
        <v>26.174223602484474</v>
      </c>
    </row>
    <row r="131" spans="1:9" ht="31.5">
      <c r="A131" s="10" t="s">
        <v>207</v>
      </c>
      <c r="B131" s="11" t="s">
        <v>38</v>
      </c>
      <c r="C131" s="10" t="s">
        <v>82</v>
      </c>
      <c r="D131" s="10" t="s">
        <v>56</v>
      </c>
      <c r="E131" s="10" t="s">
        <v>131</v>
      </c>
      <c r="F131" s="10" t="s">
        <v>37</v>
      </c>
      <c r="G131" s="34">
        <f>G132</f>
        <v>322</v>
      </c>
      <c r="H131" s="31">
        <f>H132</f>
        <v>84.281</v>
      </c>
      <c r="I131" s="29">
        <f t="shared" si="2"/>
        <v>26.174223602484474</v>
      </c>
    </row>
    <row r="132" spans="1:9" ht="33.75">
      <c r="A132" s="10" t="s">
        <v>25</v>
      </c>
      <c r="B132" s="20" t="s">
        <v>38</v>
      </c>
      <c r="C132" s="19" t="s">
        <v>82</v>
      </c>
      <c r="D132" s="19" t="s">
        <v>56</v>
      </c>
      <c r="E132" s="19" t="s">
        <v>131</v>
      </c>
      <c r="F132" s="19" t="s">
        <v>37</v>
      </c>
      <c r="G132" s="36">
        <v>322</v>
      </c>
      <c r="H132" s="29">
        <v>84.281</v>
      </c>
      <c r="I132" s="29">
        <f t="shared" si="2"/>
        <v>26.174223602484474</v>
      </c>
    </row>
    <row r="133" spans="1:9" ht="108.75" customHeight="1">
      <c r="A133" s="7" t="s">
        <v>34</v>
      </c>
      <c r="B133" s="41" t="s">
        <v>286</v>
      </c>
      <c r="C133" s="24" t="s">
        <v>82</v>
      </c>
      <c r="D133" s="24" t="s">
        <v>56</v>
      </c>
      <c r="E133" s="24" t="s">
        <v>287</v>
      </c>
      <c r="F133" s="24" t="s">
        <v>288</v>
      </c>
      <c r="G133" s="30">
        <f>G134</f>
        <v>997.94</v>
      </c>
      <c r="H133" s="32">
        <f>H134</f>
        <v>997.94</v>
      </c>
      <c r="I133" s="29">
        <f t="shared" si="2"/>
        <v>100</v>
      </c>
    </row>
    <row r="134" spans="1:9" s="48" customFormat="1" ht="81" customHeight="1">
      <c r="A134" s="47" t="s">
        <v>220</v>
      </c>
      <c r="B134" s="49" t="s">
        <v>286</v>
      </c>
      <c r="C134" s="21" t="s">
        <v>82</v>
      </c>
      <c r="D134" s="21" t="s">
        <v>56</v>
      </c>
      <c r="E134" s="21" t="s">
        <v>287</v>
      </c>
      <c r="F134" s="21" t="s">
        <v>288</v>
      </c>
      <c r="G134" s="37">
        <v>997.94</v>
      </c>
      <c r="H134" s="50">
        <v>997.94</v>
      </c>
      <c r="I134" s="29">
        <v>0</v>
      </c>
    </row>
    <row r="135" spans="1:9" s="28" customFormat="1" ht="52.5">
      <c r="A135" s="10" t="s">
        <v>221</v>
      </c>
      <c r="B135" s="11" t="s">
        <v>289</v>
      </c>
      <c r="C135" s="24" t="s">
        <v>82</v>
      </c>
      <c r="D135" s="24" t="s">
        <v>56</v>
      </c>
      <c r="E135" s="24" t="s">
        <v>212</v>
      </c>
      <c r="F135" s="24" t="s">
        <v>290</v>
      </c>
      <c r="G135" s="30">
        <f>G136</f>
        <v>645</v>
      </c>
      <c r="H135" s="46">
        <f>H136</f>
        <v>645</v>
      </c>
      <c r="I135" s="46">
        <v>0</v>
      </c>
    </row>
    <row r="136" spans="1:9" ht="45">
      <c r="A136" s="10" t="s">
        <v>222</v>
      </c>
      <c r="B136" s="40" t="s">
        <v>289</v>
      </c>
      <c r="C136" s="21" t="s">
        <v>82</v>
      </c>
      <c r="D136" s="21" t="s">
        <v>56</v>
      </c>
      <c r="E136" s="21" t="s">
        <v>212</v>
      </c>
      <c r="F136" s="21" t="s">
        <v>290</v>
      </c>
      <c r="G136" s="37">
        <v>645</v>
      </c>
      <c r="H136" s="29">
        <v>645</v>
      </c>
      <c r="I136" s="29">
        <v>0</v>
      </c>
    </row>
    <row r="137" spans="1:9" s="28" customFormat="1" ht="101.25">
      <c r="A137" s="10" t="s">
        <v>223</v>
      </c>
      <c r="B137" s="41" t="s">
        <v>291</v>
      </c>
      <c r="C137" s="24" t="s">
        <v>82</v>
      </c>
      <c r="D137" s="24" t="s">
        <v>56</v>
      </c>
      <c r="E137" s="24" t="s">
        <v>287</v>
      </c>
      <c r="F137" s="24" t="s">
        <v>158</v>
      </c>
      <c r="G137" s="30">
        <f>G138</f>
        <v>1</v>
      </c>
      <c r="H137" s="46">
        <f>H138</f>
        <v>1</v>
      </c>
      <c r="I137" s="46">
        <v>0</v>
      </c>
    </row>
    <row r="138" spans="1:9" s="48" customFormat="1" ht="101.25">
      <c r="A138" s="47" t="s">
        <v>224</v>
      </c>
      <c r="B138" s="49" t="s">
        <v>291</v>
      </c>
      <c r="C138" s="21" t="s">
        <v>82</v>
      </c>
      <c r="D138" s="21" t="s">
        <v>56</v>
      </c>
      <c r="E138" s="21" t="s">
        <v>287</v>
      </c>
      <c r="F138" s="21" t="s">
        <v>158</v>
      </c>
      <c r="G138" s="37">
        <v>1</v>
      </c>
      <c r="H138" s="29">
        <v>1</v>
      </c>
      <c r="I138" s="29">
        <v>0</v>
      </c>
    </row>
    <row r="139" spans="1:9" ht="12.75">
      <c r="A139" s="10" t="s">
        <v>225</v>
      </c>
      <c r="B139" s="11" t="s">
        <v>144</v>
      </c>
      <c r="C139" s="10" t="s">
        <v>63</v>
      </c>
      <c r="D139" s="10"/>
      <c r="E139" s="10"/>
      <c r="F139" s="10"/>
      <c r="G139" s="34">
        <f>G140</f>
        <v>6444.978</v>
      </c>
      <c r="H139" s="31">
        <f>H140</f>
        <v>4444.978</v>
      </c>
      <c r="I139" s="29">
        <f>H139/G139*100</f>
        <v>68.96808646980641</v>
      </c>
    </row>
    <row r="140" spans="1:9" ht="12.75">
      <c r="A140" s="7" t="s">
        <v>27</v>
      </c>
      <c r="B140" s="11" t="s">
        <v>146</v>
      </c>
      <c r="C140" s="10" t="s">
        <v>63</v>
      </c>
      <c r="D140" s="10" t="s">
        <v>19</v>
      </c>
      <c r="E140" s="10" t="s">
        <v>148</v>
      </c>
      <c r="F140" s="10"/>
      <c r="G140" s="34">
        <f>G144+G141+G146</f>
        <v>6444.978</v>
      </c>
      <c r="H140" s="31">
        <f>H144+H141+H146</f>
        <v>4444.978</v>
      </c>
      <c r="I140" s="29">
        <f>H140/G140*100</f>
        <v>68.96808646980641</v>
      </c>
    </row>
    <row r="141" spans="1:9" ht="12.75">
      <c r="A141" s="7" t="s">
        <v>226</v>
      </c>
      <c r="B141" s="11" t="s">
        <v>146</v>
      </c>
      <c r="C141" s="10" t="s">
        <v>63</v>
      </c>
      <c r="D141" s="10" t="s">
        <v>19</v>
      </c>
      <c r="E141" s="10" t="s">
        <v>148</v>
      </c>
      <c r="F141" s="10" t="s">
        <v>142</v>
      </c>
      <c r="G141" s="34">
        <f>G142+G143</f>
        <v>235.589</v>
      </c>
      <c r="H141" s="31">
        <f>H142+H143</f>
        <v>235.589</v>
      </c>
      <c r="I141" s="29">
        <v>100</v>
      </c>
    </row>
    <row r="142" spans="1:9" ht="12.75">
      <c r="A142" s="7" t="s">
        <v>227</v>
      </c>
      <c r="B142" s="44" t="s">
        <v>260</v>
      </c>
      <c r="C142" s="10" t="s">
        <v>63</v>
      </c>
      <c r="D142" s="10" t="s">
        <v>19</v>
      </c>
      <c r="E142" s="10" t="s">
        <v>148</v>
      </c>
      <c r="F142" s="10" t="s">
        <v>185</v>
      </c>
      <c r="G142" s="34">
        <v>180.943</v>
      </c>
      <c r="H142" s="31">
        <v>180.943</v>
      </c>
      <c r="I142" s="29">
        <v>100</v>
      </c>
    </row>
    <row r="143" spans="1:9" ht="42">
      <c r="A143" s="7" t="s">
        <v>242</v>
      </c>
      <c r="B143" s="11" t="s">
        <v>261</v>
      </c>
      <c r="C143" s="10" t="s">
        <v>63</v>
      </c>
      <c r="D143" s="10" t="s">
        <v>19</v>
      </c>
      <c r="E143" s="10" t="s">
        <v>148</v>
      </c>
      <c r="F143" s="10" t="s">
        <v>206</v>
      </c>
      <c r="G143" s="34">
        <v>54.646</v>
      </c>
      <c r="H143" s="31">
        <v>54.646</v>
      </c>
      <c r="I143" s="29">
        <v>100</v>
      </c>
    </row>
    <row r="144" spans="1:9" ht="105">
      <c r="A144" s="10" t="s">
        <v>243</v>
      </c>
      <c r="B144" s="14" t="s">
        <v>201</v>
      </c>
      <c r="C144" s="10" t="s">
        <v>63</v>
      </c>
      <c r="D144" s="10" t="s">
        <v>19</v>
      </c>
      <c r="E144" s="10" t="s">
        <v>148</v>
      </c>
      <c r="F144" s="10" t="s">
        <v>165</v>
      </c>
      <c r="G144" s="34">
        <f>G145</f>
        <v>6199.389</v>
      </c>
      <c r="H144" s="31">
        <f>H145</f>
        <v>4199.389</v>
      </c>
      <c r="I144" s="29">
        <f>H144/G144*100</f>
        <v>67.73875619032779</v>
      </c>
    </row>
    <row r="145" spans="1:9" ht="12.75">
      <c r="A145" s="10" t="s">
        <v>244</v>
      </c>
      <c r="B145" s="11" t="s">
        <v>166</v>
      </c>
      <c r="C145" s="10" t="s">
        <v>63</v>
      </c>
      <c r="D145" s="10" t="s">
        <v>19</v>
      </c>
      <c r="E145" s="10" t="s">
        <v>148</v>
      </c>
      <c r="F145" s="10" t="s">
        <v>165</v>
      </c>
      <c r="G145" s="34">
        <v>6199.389</v>
      </c>
      <c r="H145" s="29">
        <v>4199.389</v>
      </c>
      <c r="I145" s="29">
        <f>H145/G145*100</f>
        <v>67.73875619032779</v>
      </c>
    </row>
    <row r="146" spans="1:9" ht="12.75">
      <c r="A146" s="10" t="s">
        <v>228</v>
      </c>
      <c r="B146" s="11" t="s">
        <v>209</v>
      </c>
      <c r="C146" s="10" t="s">
        <v>63</v>
      </c>
      <c r="D146" s="10" t="s">
        <v>19</v>
      </c>
      <c r="E146" s="10" t="s">
        <v>148</v>
      </c>
      <c r="F146" s="10" t="s">
        <v>263</v>
      </c>
      <c r="G146" s="34">
        <f>G147</f>
        <v>10</v>
      </c>
      <c r="H146" s="29">
        <f>H147</f>
        <v>10</v>
      </c>
      <c r="I146" s="29">
        <v>100</v>
      </c>
    </row>
    <row r="147" spans="1:9" ht="12.75">
      <c r="A147" s="10" t="s">
        <v>229</v>
      </c>
      <c r="B147" s="22" t="s">
        <v>209</v>
      </c>
      <c r="C147" s="10" t="s">
        <v>63</v>
      </c>
      <c r="D147" s="10" t="s">
        <v>19</v>
      </c>
      <c r="E147" s="10" t="s">
        <v>148</v>
      </c>
      <c r="F147" s="10" t="s">
        <v>262</v>
      </c>
      <c r="G147" s="34">
        <v>10</v>
      </c>
      <c r="H147" s="29">
        <v>10</v>
      </c>
      <c r="I147" s="29">
        <v>100</v>
      </c>
    </row>
    <row r="148" spans="1:9" s="43" customFormat="1" ht="12.75">
      <c r="A148" s="10" t="s">
        <v>230</v>
      </c>
      <c r="B148" s="11" t="s">
        <v>248</v>
      </c>
      <c r="C148" s="10" t="s">
        <v>10</v>
      </c>
      <c r="D148" s="10"/>
      <c r="E148" s="10"/>
      <c r="F148" s="10"/>
      <c r="G148" s="34">
        <f aca="true" t="shared" si="3" ref="G148:H152">G149</f>
        <v>330</v>
      </c>
      <c r="H148" s="42">
        <f t="shared" si="3"/>
        <v>226.281</v>
      </c>
      <c r="I148" s="42">
        <v>43.91</v>
      </c>
    </row>
    <row r="149" spans="1:9" ht="12.75">
      <c r="A149" s="10" t="s">
        <v>231</v>
      </c>
      <c r="B149" s="11" t="s">
        <v>249</v>
      </c>
      <c r="C149" s="10" t="s">
        <v>10</v>
      </c>
      <c r="D149" s="10" t="s">
        <v>19</v>
      </c>
      <c r="E149" s="10" t="s">
        <v>255</v>
      </c>
      <c r="F149" s="10" t="s">
        <v>259</v>
      </c>
      <c r="G149" s="34">
        <f t="shared" si="3"/>
        <v>330</v>
      </c>
      <c r="H149" s="29">
        <f t="shared" si="3"/>
        <v>226.281</v>
      </c>
      <c r="I149" s="29">
        <v>43.91</v>
      </c>
    </row>
    <row r="150" spans="1:9" ht="21">
      <c r="A150" s="10" t="s">
        <v>232</v>
      </c>
      <c r="B150" s="11" t="s">
        <v>250</v>
      </c>
      <c r="C150" s="10" t="s">
        <v>10</v>
      </c>
      <c r="D150" s="10" t="s">
        <v>19</v>
      </c>
      <c r="E150" s="10" t="s">
        <v>255</v>
      </c>
      <c r="F150" s="10" t="s">
        <v>258</v>
      </c>
      <c r="G150" s="34">
        <f t="shared" si="3"/>
        <v>330</v>
      </c>
      <c r="H150" s="29">
        <f t="shared" si="3"/>
        <v>226.281</v>
      </c>
      <c r="I150" s="29">
        <v>43.91</v>
      </c>
    </row>
    <row r="151" spans="1:9" ht="12.75">
      <c r="A151" s="10" t="s">
        <v>233</v>
      </c>
      <c r="B151" s="11" t="s">
        <v>251</v>
      </c>
      <c r="C151" s="10" t="s">
        <v>10</v>
      </c>
      <c r="D151" s="10" t="s">
        <v>19</v>
      </c>
      <c r="E151" s="10" t="s">
        <v>255</v>
      </c>
      <c r="F151" s="10" t="s">
        <v>257</v>
      </c>
      <c r="G151" s="34">
        <f t="shared" si="3"/>
        <v>330</v>
      </c>
      <c r="H151" s="29">
        <f t="shared" si="3"/>
        <v>226.281</v>
      </c>
      <c r="I151" s="29">
        <v>43.91</v>
      </c>
    </row>
    <row r="152" spans="1:9" ht="12.75">
      <c r="A152" s="10" t="s">
        <v>234</v>
      </c>
      <c r="B152" s="11" t="s">
        <v>252</v>
      </c>
      <c r="C152" s="10" t="s">
        <v>10</v>
      </c>
      <c r="D152" s="10" t="s">
        <v>19</v>
      </c>
      <c r="E152" s="10" t="s">
        <v>255</v>
      </c>
      <c r="F152" s="10" t="s">
        <v>256</v>
      </c>
      <c r="G152" s="34">
        <f t="shared" si="3"/>
        <v>330</v>
      </c>
      <c r="H152" s="29">
        <f t="shared" si="3"/>
        <v>226.281</v>
      </c>
      <c r="I152" s="29">
        <v>43.91</v>
      </c>
    </row>
    <row r="153" spans="1:9" ht="21">
      <c r="A153" s="10" t="s">
        <v>235</v>
      </c>
      <c r="B153" s="11" t="s">
        <v>253</v>
      </c>
      <c r="C153" s="10" t="s">
        <v>10</v>
      </c>
      <c r="D153" s="10" t="s">
        <v>19</v>
      </c>
      <c r="E153" s="10" t="s">
        <v>255</v>
      </c>
      <c r="F153" s="10" t="s">
        <v>256</v>
      </c>
      <c r="G153" s="34">
        <v>330</v>
      </c>
      <c r="H153" s="29">
        <v>226.281</v>
      </c>
      <c r="I153" s="29">
        <v>43.91</v>
      </c>
    </row>
    <row r="154" spans="1:9" ht="12.75">
      <c r="A154" s="10" t="s">
        <v>236</v>
      </c>
      <c r="B154" s="11" t="s">
        <v>254</v>
      </c>
      <c r="C154" s="10" t="s">
        <v>10</v>
      </c>
      <c r="D154" s="10" t="s">
        <v>19</v>
      </c>
      <c r="E154" s="10" t="s">
        <v>255</v>
      </c>
      <c r="F154" s="10" t="s">
        <v>256</v>
      </c>
      <c r="G154" s="34">
        <v>330</v>
      </c>
      <c r="H154" s="29">
        <v>226.281</v>
      </c>
      <c r="I154" s="29">
        <v>43.91</v>
      </c>
    </row>
    <row r="155" spans="1:9" ht="12.75">
      <c r="A155" s="7" t="s">
        <v>236</v>
      </c>
      <c r="B155" s="11" t="s">
        <v>150</v>
      </c>
      <c r="C155" s="10" t="s">
        <v>33</v>
      </c>
      <c r="D155" s="10"/>
      <c r="E155" s="10"/>
      <c r="F155" s="10"/>
      <c r="G155" s="34">
        <f>G156+G159</f>
        <v>5335.892</v>
      </c>
      <c r="H155" s="31">
        <f>H156+H159</f>
        <v>3335.892</v>
      </c>
      <c r="I155" s="29">
        <f>H15/G155*100</f>
        <v>11.908205788273078</v>
      </c>
    </row>
    <row r="156" spans="1:9" ht="12.75">
      <c r="A156" s="10" t="s">
        <v>238</v>
      </c>
      <c r="B156" s="11" t="s">
        <v>151</v>
      </c>
      <c r="C156" s="10" t="s">
        <v>33</v>
      </c>
      <c r="D156" s="10" t="s">
        <v>19</v>
      </c>
      <c r="E156" s="10"/>
      <c r="F156" s="10"/>
      <c r="G156" s="34">
        <f>G157</f>
        <v>5271.892</v>
      </c>
      <c r="H156" s="31">
        <f>H157</f>
        <v>3271.892</v>
      </c>
      <c r="I156" s="29">
        <f aca="true" t="shared" si="4" ref="I156:I162">H156/G156*100</f>
        <v>62.06295576616516</v>
      </c>
    </row>
    <row r="157" spans="1:9" ht="52.5">
      <c r="A157" s="10" t="s">
        <v>239</v>
      </c>
      <c r="B157" s="11" t="s">
        <v>202</v>
      </c>
      <c r="C157" s="10" t="s">
        <v>33</v>
      </c>
      <c r="D157" s="10" t="s">
        <v>19</v>
      </c>
      <c r="E157" s="10" t="s">
        <v>143</v>
      </c>
      <c r="F157" s="10" t="s">
        <v>165</v>
      </c>
      <c r="G157" s="34">
        <f>G158</f>
        <v>5271.892</v>
      </c>
      <c r="H157" s="31">
        <f>H158</f>
        <v>3271.892</v>
      </c>
      <c r="I157" s="29">
        <f t="shared" si="4"/>
        <v>62.06295576616516</v>
      </c>
    </row>
    <row r="158" spans="1:9" ht="12.75">
      <c r="A158" s="7" t="s">
        <v>245</v>
      </c>
      <c r="B158" s="11" t="s">
        <v>166</v>
      </c>
      <c r="C158" s="10" t="s">
        <v>33</v>
      </c>
      <c r="D158" s="10" t="s">
        <v>19</v>
      </c>
      <c r="E158" s="10" t="s">
        <v>143</v>
      </c>
      <c r="F158" s="10" t="s">
        <v>165</v>
      </c>
      <c r="G158" s="34">
        <v>5271.892</v>
      </c>
      <c r="H158" s="29">
        <v>3271.892</v>
      </c>
      <c r="I158" s="29">
        <f t="shared" si="4"/>
        <v>62.06295576616516</v>
      </c>
    </row>
    <row r="159" spans="1:9" ht="12.75">
      <c r="A159" s="10" t="s">
        <v>246</v>
      </c>
      <c r="B159" s="11" t="s">
        <v>152</v>
      </c>
      <c r="C159" s="10" t="s">
        <v>33</v>
      </c>
      <c r="D159" s="10" t="s">
        <v>21</v>
      </c>
      <c r="E159" s="10"/>
      <c r="F159" s="10"/>
      <c r="G159" s="34">
        <f aca="true" t="shared" si="5" ref="G159:H161">G160</f>
        <v>64</v>
      </c>
      <c r="H159" s="31">
        <f t="shared" si="5"/>
        <v>64</v>
      </c>
      <c r="I159" s="29">
        <f t="shared" si="4"/>
        <v>100</v>
      </c>
    </row>
    <row r="160" spans="1:9" ht="75.75" customHeight="1">
      <c r="A160" s="10" t="s">
        <v>292</v>
      </c>
      <c r="B160" s="11" t="s">
        <v>167</v>
      </c>
      <c r="C160" s="10" t="s">
        <v>33</v>
      </c>
      <c r="D160" s="10" t="s">
        <v>21</v>
      </c>
      <c r="E160" s="10" t="s">
        <v>153</v>
      </c>
      <c r="F160" s="10"/>
      <c r="G160" s="34">
        <f t="shared" si="5"/>
        <v>64</v>
      </c>
      <c r="H160" s="31">
        <f t="shared" si="5"/>
        <v>64</v>
      </c>
      <c r="I160" s="29">
        <f t="shared" si="4"/>
        <v>100</v>
      </c>
    </row>
    <row r="161" spans="1:9" ht="31.5">
      <c r="A161" s="7" t="s">
        <v>293</v>
      </c>
      <c r="B161" s="11" t="s">
        <v>38</v>
      </c>
      <c r="C161" s="10" t="s">
        <v>33</v>
      </c>
      <c r="D161" s="10" t="s">
        <v>21</v>
      </c>
      <c r="E161" s="10" t="s">
        <v>153</v>
      </c>
      <c r="F161" s="10" t="s">
        <v>37</v>
      </c>
      <c r="G161" s="34">
        <f t="shared" si="5"/>
        <v>64</v>
      </c>
      <c r="H161" s="31">
        <f t="shared" si="5"/>
        <v>64</v>
      </c>
      <c r="I161" s="29">
        <f t="shared" si="4"/>
        <v>100</v>
      </c>
    </row>
    <row r="162" spans="1:9" ht="33.75">
      <c r="A162" s="10" t="s">
        <v>294</v>
      </c>
      <c r="B162" s="22" t="s">
        <v>38</v>
      </c>
      <c r="C162" s="21" t="s">
        <v>33</v>
      </c>
      <c r="D162" s="21" t="s">
        <v>21</v>
      </c>
      <c r="E162" s="21" t="s">
        <v>153</v>
      </c>
      <c r="F162" s="21" t="s">
        <v>37</v>
      </c>
      <c r="G162" s="37">
        <v>64</v>
      </c>
      <c r="H162" s="29">
        <v>64</v>
      </c>
      <c r="I162" s="29">
        <f t="shared" si="4"/>
        <v>100</v>
      </c>
    </row>
    <row r="163" ht="12.75" customHeight="1">
      <c r="A163" s="39"/>
    </row>
  </sheetData>
  <sheetProtection/>
  <mergeCells count="11">
    <mergeCell ref="B9:B10"/>
    <mergeCell ref="C9:F9"/>
    <mergeCell ref="G9:G10"/>
    <mergeCell ref="H9:H10"/>
    <mergeCell ref="I9:I10"/>
    <mergeCell ref="B2:G2"/>
    <mergeCell ref="A5:G5"/>
    <mergeCell ref="A6:G6"/>
    <mergeCell ref="A7:B7"/>
    <mergeCell ref="A8:B8"/>
    <mergeCell ref="A9:A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2019-07-15T05:37:27Z</cp:lastPrinted>
  <dcterms:created xsi:type="dcterms:W3CDTF">2015-12-06T10:03:42Z</dcterms:created>
  <dcterms:modified xsi:type="dcterms:W3CDTF">2019-10-04T08:29:43Z</dcterms:modified>
  <cp:category/>
  <cp:version/>
  <cp:contentType/>
  <cp:contentStatus/>
</cp:coreProperties>
</file>