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оспись расходов" sheetId="1" r:id="rId1"/>
  </sheets>
  <definedNames/>
  <calcPr fullCalcOnLoad="1"/>
</workbook>
</file>

<file path=xl/sharedStrings.xml><?xml version="1.0" encoding="utf-8"?>
<sst xmlns="http://schemas.openxmlformats.org/spreadsheetml/2006/main" count="1120" uniqueCount="325">
  <si>
    <t>тыс. руб.</t>
  </si>
  <si>
    <t>5</t>
  </si>
  <si>
    <t>№ п/п</t>
  </si>
  <si>
    <t>1</t>
  </si>
  <si>
    <t>КВСР</t>
  </si>
  <si>
    <t>2</t>
  </si>
  <si>
    <t>Наименование показателя</t>
  </si>
  <si>
    <t>3</t>
  </si>
  <si>
    <t>КБК</t>
  </si>
  <si>
    <t>7</t>
  </si>
  <si>
    <t>8</t>
  </si>
  <si>
    <t>9</t>
  </si>
  <si>
    <t>10</t>
  </si>
  <si>
    <t>Раздел</t>
  </si>
  <si>
    <t>4</t>
  </si>
  <si>
    <t>Подраздел</t>
  </si>
  <si>
    <t>КЦСР</t>
  </si>
  <si>
    <t>6</t>
  </si>
  <si>
    <t>КВР</t>
  </si>
  <si>
    <t>ВСЕГО:</t>
  </si>
  <si>
    <t>000</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</si>
  <si>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</si>
  <si>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</si>
  <si>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</si>
  <si>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</si>
  <si>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9110090090</t>
  </si>
  <si>
    <t>Глава муниципального образования</t>
  </si>
  <si>
    <t>121</t>
  </si>
  <si>
    <t>Фонд оплаты труда государственных (муниципальных) органов и взносы по обязательному социальному страхованию</t>
  </si>
  <si>
    <t>129</t>
  </si>
  <si>
    <t>Расходы на выплаты персоналу казенных учреждений</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</si>
  <si>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</si>
  <si>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</si>
  <si>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9210090100</t>
  </si>
  <si>
    <t>Руководство и управление в сфере установленных функций органов местного самоуправления</t>
  </si>
  <si>
    <t>11</t>
  </si>
  <si>
    <t>12</t>
  </si>
  <si>
    <t>13</t>
  </si>
  <si>
    <t>122</t>
  </si>
  <si>
    <t>Иные выплаты персоналу государственных (муниципальных) органов, за исключением фонда оплаты труда</t>
  </si>
  <si>
    <t>14</t>
  </si>
  <si>
    <t>15</t>
  </si>
  <si>
    <t>16</t>
  </si>
  <si>
    <t>17</t>
  </si>
  <si>
    <t>244</t>
  </si>
  <si>
    <t>Прочая закупка товаров, работ и услуг для обеспечения государственных (муниципальных) нужд</t>
  </si>
  <si>
    <t>18</t>
  </si>
  <si>
    <t>19</t>
  </si>
  <si>
    <t>Резервные фонды</t>
  </si>
  <si>
    <t>20</t>
  </si>
  <si>
    <t>9510090500</t>
  </si>
  <si>
    <t>Резервный фонд администрации Борского сельсовета</t>
  </si>
  <si>
    <t>21</t>
  </si>
  <si>
    <t>870</t>
  </si>
  <si>
    <t>Резервные средства</t>
  </si>
  <si>
    <t>22</t>
  </si>
  <si>
    <t>23</t>
  </si>
  <si>
    <t>Другие общегосударственные вопросы</t>
  </si>
  <si>
    <t>24</t>
  </si>
  <si>
    <t>9310075140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</si>
  <si>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</si>
  <si>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25</t>
  </si>
  <si>
    <t>26</t>
  </si>
  <si>
    <t>27</t>
  </si>
  <si>
    <t>НАЦИОНАЛЬНАЯ ОБОРОНА</t>
  </si>
  <si>
    <t>28</t>
  </si>
  <si>
    <t>03</t>
  </si>
  <si>
    <t>Мобилизационная и вневойсковая подготовка</t>
  </si>
  <si>
    <t>29</t>
  </si>
  <si>
    <t>9310051180</t>
  </si>
  <si>
    <t>Осуществление первичного воинского учета на территориях, где отсутствуют военные комиссариаты</t>
  </si>
  <si>
    <t>30</t>
  </si>
  <si>
    <t>31</t>
  </si>
  <si>
    <t>32</t>
  </si>
  <si>
    <t>33</t>
  </si>
  <si>
    <t>34</t>
  </si>
  <si>
    <t>35</t>
  </si>
  <si>
    <t>36</t>
  </si>
  <si>
    <t>37</t>
  </si>
  <si>
    <t>38</t>
  </si>
  <si>
    <t>НАЦИОНАЛЬНАЯ ЭКОНОМИКА</t>
  </si>
  <si>
    <t>39</t>
  </si>
  <si>
    <t>08</t>
  </si>
  <si>
    <t>Транспорт</t>
  </si>
  <si>
    <t>40</t>
  </si>
  <si>
    <t>41</t>
  </si>
  <si>
    <t>42</t>
  </si>
  <si>
    <t>43</t>
  </si>
  <si>
    <t>09</t>
  </si>
  <si>
    <t>Дорожное хозяйство (дорожные фонды)</t>
  </si>
  <si>
    <t>44</t>
  </si>
  <si>
    <t>45</t>
  </si>
  <si>
    <t>46</t>
  </si>
  <si>
    <t>47</t>
  </si>
  <si>
    <t>48</t>
  </si>
  <si>
    <t>49</t>
  </si>
  <si>
    <t>50</t>
  </si>
  <si>
    <t>0320091020</t>
  </si>
  <si>
    <t>51</t>
  </si>
  <si>
    <t>52</t>
  </si>
  <si>
    <t>53</t>
  </si>
  <si>
    <t>05</t>
  </si>
  <si>
    <t>ЖИЛИЩНО-КОММУНАЛЬНОЕ ХОЗЯЙСТВО</t>
  </si>
  <si>
    <t>54</t>
  </si>
  <si>
    <t>Жилищное хозяйство</t>
  </si>
  <si>
    <t>55</t>
  </si>
  <si>
    <t>0350083010</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</si>
  <si>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муниципальной программы</t>
  </si>
  <si>
    <t>56</t>
  </si>
  <si>
    <t>57</t>
  </si>
  <si>
    <t>58</t>
  </si>
  <si>
    <t>Коммунальное хозяйство</t>
  </si>
  <si>
    <t>59</t>
  </si>
  <si>
    <t>0310090070</t>
  </si>
  <si>
    <t>60</t>
  </si>
  <si>
    <t>61</t>
  </si>
  <si>
    <t>62</t>
  </si>
  <si>
    <t>0310091010</t>
  </si>
  <si>
    <t>63</t>
  </si>
  <si>
    <t>64</t>
  </si>
  <si>
    <t>65</t>
  </si>
  <si>
    <t>0340083190</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</si>
  <si>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регулирующим органом</t>
  </si>
  <si>
    <t>66</t>
  </si>
  <si>
    <t>67</t>
  </si>
  <si>
    <t>68</t>
  </si>
  <si>
    <t>Благоустройство</t>
  </si>
  <si>
    <t>69</t>
  </si>
  <si>
    <t>0310081660</t>
  </si>
  <si>
    <t>70</t>
  </si>
  <si>
    <t>360</t>
  </si>
  <si>
    <t>Иные выплаты населению</t>
  </si>
  <si>
    <t>71</t>
  </si>
  <si>
    <t>72</t>
  </si>
  <si>
    <t>0310090050</t>
  </si>
  <si>
    <t>73</t>
  </si>
  <si>
    <t>74</t>
  </si>
  <si>
    <t>75</t>
  </si>
  <si>
    <t>0310090060</t>
  </si>
  <si>
    <t>76</t>
  </si>
  <si>
    <t>0310090080</t>
  </si>
  <si>
    <t>81</t>
  </si>
  <si>
    <t>0310091100</t>
  </si>
  <si>
    <t>Муниципальнное задание МБУ комплексному центру по благоустройству Борского сельсовета</t>
  </si>
  <si>
    <t>82</t>
  </si>
  <si>
    <t>83</t>
  </si>
  <si>
    <t>84</t>
  </si>
  <si>
    <t>0320090140</t>
  </si>
  <si>
    <t>85</t>
  </si>
  <si>
    <t>86</t>
  </si>
  <si>
    <t>87</t>
  </si>
  <si>
    <t>88</t>
  </si>
  <si>
    <t>89</t>
  </si>
  <si>
    <t>90</t>
  </si>
  <si>
    <t>91</t>
  </si>
  <si>
    <t>92</t>
  </si>
  <si>
    <t>93</t>
  </si>
  <si>
    <t>94</t>
  </si>
  <si>
    <t>95</t>
  </si>
  <si>
    <t>96</t>
  </si>
  <si>
    <t>97</t>
  </si>
  <si>
    <t>98</t>
  </si>
  <si>
    <t>99</t>
  </si>
  <si>
    <t>100</t>
  </si>
  <si>
    <t>101</t>
  </si>
  <si>
    <t>0200090610</t>
  </si>
  <si>
    <t>102</t>
  </si>
  <si>
    <t>103</t>
  </si>
  <si>
    <t>104</t>
  </si>
  <si>
    <t>КУЛЬТУРА, КИНЕМАТОГРАФИЯ</t>
  </si>
  <si>
    <t>105</t>
  </si>
  <si>
    <t>Культура</t>
  </si>
  <si>
    <t>106</t>
  </si>
  <si>
    <t>107</t>
  </si>
  <si>
    <t>111</t>
  </si>
  <si>
    <t>108</t>
  </si>
  <si>
    <t>109</t>
  </si>
  <si>
    <t>112</t>
  </si>
  <si>
    <t>110</t>
  </si>
  <si>
    <t>119</t>
  </si>
  <si>
    <t>113</t>
  </si>
  <si>
    <t>114</t>
  </si>
  <si>
    <t>115</t>
  </si>
  <si>
    <t>0120090610</t>
  </si>
  <si>
    <t>116</t>
  </si>
  <si>
    <t>117</t>
  </si>
  <si>
    <t>118</t>
  </si>
  <si>
    <t>ФИЗИЧЕСКАЯ КУЛЬТУРА И СПОРТ</t>
  </si>
  <si>
    <t>Физическая культура</t>
  </si>
  <si>
    <t>Массовый спорт</t>
  </si>
  <si>
    <t>0200081860</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</si>
  <si>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t>
  </si>
  <si>
    <t>0340083360</t>
  </si>
  <si>
    <t>0320075090</t>
  </si>
  <si>
    <t>Софинансирование на ремонт автомобильных дорог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</si>
  <si>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</si>
  <si>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</si>
  <si>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</si>
  <si>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Расходы на ремонт автомобильных дорог общего пользования местного значения за счет средств дорожного фонда Красноярского края</t>
  </si>
  <si>
    <t>Содержание автомобильных дорог общего пользования местного значения за счет средств дорожного фонда Красноярского края</t>
  </si>
  <si>
    <t>0320075080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</si>
  <si>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t>
  </si>
  <si>
    <t>Иные межбюджетные трансферты</t>
  </si>
  <si>
    <t>540</t>
  </si>
  <si>
    <t>Непрограммные расходы по передаче полномочий Администрацией Борского сельсовета</t>
  </si>
  <si>
    <t>06</t>
  </si>
  <si>
    <t>9419011100</t>
  </si>
  <si>
    <t>120</t>
  </si>
  <si>
    <t>Пени, штрафы</t>
  </si>
  <si>
    <t>853</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</si>
  <si>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</si>
  <si>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t>
  </si>
  <si>
    <t>0310080500</t>
  </si>
  <si>
    <t>Обеспечение противопожарной безопасности</t>
  </si>
  <si>
    <t>Обеспечение первичных мер пожарной безопасности</t>
  </si>
  <si>
    <t>0320074120</t>
  </si>
  <si>
    <t>Софинансирование на обеспечение первичных мер пожарной безопасности</t>
  </si>
  <si>
    <t>0320083230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</si>
  <si>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</si>
  <si>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</si>
  <si>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Софинансирование на содержание автомобильных дорог общего пользования местного значения (дорожный фонд) за счет средств местного бюджета </t>
  </si>
  <si>
    <t>125</t>
  </si>
  <si>
    <t>126</t>
  </si>
  <si>
    <t>130</t>
  </si>
  <si>
    <t>131</t>
  </si>
  <si>
    <t>134</t>
  </si>
  <si>
    <t>135</t>
  </si>
  <si>
    <t>136</t>
  </si>
  <si>
    <t>137</t>
  </si>
  <si>
    <t>138</t>
  </si>
  <si>
    <t>% исполнения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</si>
  <si>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</si>
  <si>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0320075180</t>
  </si>
  <si>
    <t>СОЦИАЛЬНАЯ ПОЛИТИКА</t>
  </si>
  <si>
    <t>Пенсионое обеспечение</t>
  </si>
  <si>
    <t>9660000400</t>
  </si>
  <si>
    <t>Непрограммные расходы связанные с выплатой муниципальной пенсии</t>
  </si>
  <si>
    <t>300</t>
  </si>
  <si>
    <t>Выплаты муниципальных пенсий</t>
  </si>
  <si>
    <t>310</t>
  </si>
  <si>
    <t xml:space="preserve">Социальное обеспечение и иные выплаты </t>
  </si>
  <si>
    <t>312</t>
  </si>
  <si>
    <t>Публичные нормативные социальные выплаты гражданам</t>
  </si>
  <si>
    <t>Иные пенсии, социальные доплаты к пенсиям</t>
  </si>
  <si>
    <t>804</t>
  </si>
  <si>
    <t xml:space="preserve"> План 2020 год</t>
  </si>
  <si>
    <t>9210010490</t>
  </si>
  <si>
    <t>9950083530</t>
  </si>
  <si>
    <t>Гашение кредиторской задолженности в рамках непрограммных расходов общего характера</t>
  </si>
  <si>
    <t>79</t>
  </si>
  <si>
    <t>80</t>
  </si>
  <si>
    <t>123</t>
  </si>
  <si>
    <t>124</t>
  </si>
  <si>
    <t>127</t>
  </si>
  <si>
    <t>128</t>
  </si>
  <si>
    <t>132</t>
  </si>
  <si>
    <t>133</t>
  </si>
  <si>
    <t>Содержание дебаркадера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</si>
  <si>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Прочие мероприятия по благоустройству в населенном пункте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</si>
  <si>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Содержание мест захоронения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</si>
  <si>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Озеленение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</si>
  <si>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Уличное освещение населенного пункта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</si>
  <si>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Организация общественных работ и временной занятости граждан, испытывающих трудности в поиске работы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 "</t>
  </si>
  <si>
    <t>Содержание общественной бани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</si>
  <si>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Автобусные перевозки в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</si>
  <si>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612</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</si>
  <si>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</si>
  <si>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</si>
  <si>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Охрана объектов растительного и животного мира и среды их обитания</t>
  </si>
  <si>
    <t>240</t>
  </si>
  <si>
    <t>03200S4120</t>
  </si>
  <si>
    <t>Обеспечение первичных мер пожарной безопасности за счет резервного фонда района</t>
  </si>
  <si>
    <t>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"Благоустройство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</si>
  <si>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«Развитие физической культуры и спорта, организация досуга, обеспечение жителей поселения услугами организаций культуры»</t>
  </si>
  <si>
    <t>Обеспечение деятельности подведомственных учреждений в рамках муниципальной программы "Молодёжь муниципального образования Борского сельсовета"</t>
  </si>
  <si>
    <t>Финансирование проведения физкультурно-массовых мероприятий в рамках подпрограммы  «Спортивные (игровые) площадки» муниципальной программы Борского сельсовета «Развитие физической культуры и спорта, организация досуга, обеспечение жителей поселения услугами организаций культуры»муниципальной программы Туруханского района "Развитие физической культуры, спортав Туруханском районе"</t>
  </si>
  <si>
    <t>Защита населения и территории от чрезвычайных ситуаций природного и техногенного характера</t>
  </si>
  <si>
    <t>600</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</si>
  <si>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</si>
  <si>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610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</si>
  <si>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</si>
  <si>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</si>
  <si>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</si>
  <si>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</si>
  <si>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</si>
  <si>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</si>
  <si>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</si>
  <si>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77</t>
  </si>
  <si>
    <t>78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</si>
  <si>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</si>
  <si>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</si>
  <si>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</si>
  <si>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</si>
  <si>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</si>
  <si>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</si>
  <si>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</si>
  <si>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</si>
  <si>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</si>
  <si>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</si>
  <si>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</si>
  <si>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</si>
  <si>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</si>
  <si>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</si>
  <si>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</si>
  <si>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</si>
  <si>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</si>
  <si>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</si>
  <si>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</si>
  <si>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</si>
  <si>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</si>
  <si>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</si>
  <si>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</si>
  <si>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</si>
  <si>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</si>
  <si>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Приложение 5</t>
  </si>
  <si>
    <t xml:space="preserve">Распределение бюджетных ассигнований по разделам, подразделам, целевым статьям (муниципальным программам Туруханского района и непрограммным направлениям деятельности), группам ( группам, подгруппам) видов расходов классификации расходов   бюджета Борского сельсовета за III квартал 2020 года      
</t>
  </si>
  <si>
    <t>к Постановлению Администрации Борского сельсовета№ 108-п от 07.10.2020г.</t>
  </si>
  <si>
    <t>Исполнение III квартал   2020 год</t>
  </si>
  <si>
    <t>0310010490</t>
  </si>
  <si>
    <t>164</t>
  </si>
  <si>
    <t>165</t>
  </si>
  <si>
    <t>166</t>
  </si>
  <si>
    <t>167</t>
  </si>
  <si>
    <t>168</t>
  </si>
  <si>
    <t>169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</si>
</sst>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
    <numFmt numFmtId="173" formatCode="?"/>
    <numFmt numFmtId="174" formatCode="000000"/>
    <numFmt numFmtId="175" formatCode="0.000"/>
  </numFmts>
  <fonts count="46">
    <font>
      <sz val="10"/>
      <name val="Arial"/>
      <family val="0"/>
    </font>
    <font>
      <b/>
      <sz val="8"/>
      <name val="Arial"/>
      <family val="2"/>
    </font>
    <font>
      <sz val="8"/>
      <color indexed="12"/>
      <name val="Arial Cyr"/>
      <family val="0"/>
    </font>
    <font>
      <b/>
      <sz val="10"/>
      <name val="Arial Cyr"/>
      <family val="0"/>
    </font>
    <font>
      <sz val="8"/>
      <name val="Arial Cyr"/>
      <family val="0"/>
    </font>
    <font>
      <b/>
      <sz val="12"/>
      <name val="Arial Cyr"/>
      <family val="0"/>
    </font>
    <font>
      <sz val="8"/>
      <name val="Arial"/>
      <family val="2"/>
    </font>
    <font>
      <b/>
      <i/>
      <sz val="8"/>
      <name val="Arial"/>
      <family val="2"/>
    </font>
    <font>
      <sz val="10"/>
      <name val="Times New Roman"/>
      <family val="1"/>
    </font>
    <font>
      <b/>
      <i/>
      <sz val="9"/>
      <name val="Arial"/>
      <family val="2"/>
    </font>
    <font>
      <i/>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3" fillId="0" borderId="0" xfId="0" applyFont="1" applyBorder="1" applyAlignment="1" applyProtection="1">
      <alignment horizontal="left"/>
      <protection/>
    </xf>
    <xf numFmtId="0" fontId="4" fillId="0" borderId="0" xfId="0" applyFont="1" applyBorder="1" applyAlignment="1" applyProtection="1">
      <alignment/>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0" xfId="0" applyNumberFormat="1" applyFont="1" applyBorder="1" applyAlignment="1" applyProtection="1">
      <alignment horizontal="center" wrapText="1"/>
      <protection/>
    </xf>
    <xf numFmtId="49" fontId="7" fillId="0" borderId="10" xfId="0" applyNumberFormat="1" applyFont="1" applyBorder="1" applyAlignment="1" applyProtection="1">
      <alignment horizontal="center" vertical="top" wrapText="1"/>
      <protection/>
    </xf>
    <xf numFmtId="49" fontId="7" fillId="0" borderId="10" xfId="0" applyNumberFormat="1" applyFont="1" applyBorder="1" applyAlignment="1" applyProtection="1">
      <alignment horizontal="left" vertical="top" wrapText="1"/>
      <protection/>
    </xf>
    <xf numFmtId="173" fontId="7" fillId="0" borderId="10" xfId="0" applyNumberFormat="1" applyFont="1" applyBorder="1" applyAlignment="1" applyProtection="1">
      <alignment horizontal="left" vertical="top" wrapText="1"/>
      <protection/>
    </xf>
    <xf numFmtId="0" fontId="1" fillId="0" borderId="0" xfId="0" applyFont="1" applyBorder="1" applyAlignment="1" applyProtection="1">
      <alignment/>
      <protection/>
    </xf>
    <xf numFmtId="0" fontId="2" fillId="0" borderId="0" xfId="0" applyFont="1" applyBorder="1" applyAlignment="1" applyProtection="1">
      <alignment horizontal="left"/>
      <protection/>
    </xf>
    <xf numFmtId="49" fontId="6"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left" vertical="top" wrapText="1"/>
      <protection/>
    </xf>
    <xf numFmtId="174" fontId="7" fillId="0" borderId="10" xfId="0" applyNumberFormat="1" applyFont="1" applyBorder="1" applyAlignment="1" applyProtection="1">
      <alignment horizontal="left" vertical="top" wrapText="1"/>
      <protection/>
    </xf>
    <xf numFmtId="0" fontId="8" fillId="0" borderId="0" xfId="0" applyFont="1" applyFill="1" applyAlignment="1">
      <alignment horizontal="right" wrapText="1"/>
    </xf>
    <xf numFmtId="49" fontId="9" fillId="0" borderId="10" xfId="0" applyNumberFormat="1" applyFont="1" applyBorder="1" applyAlignment="1" applyProtection="1">
      <alignment horizontal="left" vertical="top" wrapText="1"/>
      <protection/>
    </xf>
    <xf numFmtId="175" fontId="1" fillId="0" borderId="10" xfId="0" applyNumberFormat="1" applyFont="1" applyBorder="1" applyAlignment="1" applyProtection="1">
      <alignment vertical="top" wrapText="1"/>
      <protection/>
    </xf>
    <xf numFmtId="172" fontId="7" fillId="0" borderId="10" xfId="0" applyNumberFormat="1" applyFont="1" applyBorder="1" applyAlignment="1" applyProtection="1">
      <alignment vertical="top" wrapText="1"/>
      <protection/>
    </xf>
    <xf numFmtId="175" fontId="6" fillId="0" borderId="10" xfId="0" applyNumberFormat="1" applyFont="1" applyBorder="1" applyAlignment="1">
      <alignment vertical="top"/>
    </xf>
    <xf numFmtId="172" fontId="1" fillId="0" borderId="10" xfId="0" applyNumberFormat="1" applyFont="1" applyBorder="1" applyAlignment="1" applyProtection="1">
      <alignment vertical="top" wrapText="1"/>
      <protection/>
    </xf>
    <xf numFmtId="175" fontId="7" fillId="0" borderId="10" xfId="0" applyNumberFormat="1" applyFont="1" applyBorder="1" applyAlignment="1" applyProtection="1">
      <alignment vertical="top" wrapText="1"/>
      <protection/>
    </xf>
    <xf numFmtId="175" fontId="6" fillId="0" borderId="11" xfId="0" applyNumberFormat="1" applyFont="1" applyBorder="1" applyAlignment="1" applyProtection="1">
      <alignment vertical="top" wrapText="1"/>
      <protection/>
    </xf>
    <xf numFmtId="175" fontId="6" fillId="0" borderId="12" xfId="0" applyNumberFormat="1" applyFont="1" applyBorder="1" applyAlignment="1" applyProtection="1">
      <alignment vertical="top" wrapText="1"/>
      <protection/>
    </xf>
    <xf numFmtId="175" fontId="6" fillId="0" borderId="10" xfId="0" applyNumberFormat="1" applyFont="1" applyBorder="1" applyAlignment="1" applyProtection="1">
      <alignment vertical="top" wrapText="1"/>
      <protection/>
    </xf>
    <xf numFmtId="175" fontId="6" fillId="0" borderId="13" xfId="0" applyNumberFormat="1" applyFont="1" applyBorder="1" applyAlignment="1" applyProtection="1">
      <alignment vertical="top" wrapText="1"/>
      <protection/>
    </xf>
    <xf numFmtId="49" fontId="6"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center" vertical="top" wrapText="1"/>
      <protection/>
    </xf>
    <xf numFmtId="49" fontId="10" fillId="0" borderId="10" xfId="0" applyNumberFormat="1" applyFont="1" applyBorder="1" applyAlignment="1" applyProtection="1">
      <alignment horizontal="left" vertical="top" wrapText="1"/>
      <protection/>
    </xf>
    <xf numFmtId="175" fontId="1" fillId="0" borderId="10" xfId="0" applyNumberFormat="1" applyFont="1" applyBorder="1" applyAlignment="1">
      <alignment vertical="top"/>
    </xf>
    <xf numFmtId="0" fontId="11" fillId="0" borderId="0" xfId="0" applyFont="1" applyAlignment="1">
      <alignment/>
    </xf>
    <xf numFmtId="49" fontId="6" fillId="0" borderId="11" xfId="0"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 vertical="top" wrapText="1"/>
      <protection/>
    </xf>
    <xf numFmtId="0" fontId="1" fillId="0" borderId="10"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center" vertical="top" wrapText="1"/>
      <protection/>
    </xf>
    <xf numFmtId="49" fontId="1" fillId="0" borderId="11" xfId="0" applyNumberFormat="1" applyFont="1" applyBorder="1" applyAlignment="1" applyProtection="1">
      <alignment horizontal="left" vertical="top" wrapText="1"/>
      <protection/>
    </xf>
    <xf numFmtId="175" fontId="7" fillId="0" borderId="10" xfId="0" applyNumberFormat="1" applyFont="1" applyBorder="1" applyAlignment="1">
      <alignment vertical="top"/>
    </xf>
    <xf numFmtId="49" fontId="10" fillId="0" borderId="10" xfId="0" applyNumberFormat="1" applyFont="1" applyBorder="1" applyAlignment="1" applyProtection="1">
      <alignment horizontal="center" vertical="top" wrapText="1"/>
      <protection/>
    </xf>
    <xf numFmtId="0" fontId="0" fillId="0" borderId="0" xfId="0" applyFont="1" applyAlignment="1">
      <alignment/>
    </xf>
    <xf numFmtId="49" fontId="1" fillId="0" borderId="12" xfId="0" applyNumberFormat="1" applyFont="1" applyBorder="1" applyAlignment="1" applyProtection="1">
      <alignment horizontal="center" vertical="top" wrapText="1"/>
      <protection/>
    </xf>
    <xf numFmtId="0" fontId="1" fillId="0" borderId="12" xfId="0" applyNumberFormat="1" applyFont="1" applyBorder="1" applyAlignment="1" applyProtection="1">
      <alignment horizontal="left" vertical="top" wrapText="1"/>
      <protection/>
    </xf>
    <xf numFmtId="0" fontId="1" fillId="0" borderId="0" xfId="0" applyFont="1" applyAlignment="1">
      <alignment/>
    </xf>
    <xf numFmtId="0" fontId="7" fillId="0" borderId="10" xfId="0" applyNumberFormat="1" applyFont="1" applyBorder="1" applyAlignment="1" applyProtection="1">
      <alignment horizontal="left" vertical="top" wrapText="1"/>
      <protection/>
    </xf>
    <xf numFmtId="0" fontId="6" fillId="0" borderId="10" xfId="0" applyNumberFormat="1" applyFont="1" applyBorder="1" applyAlignment="1" applyProtection="1">
      <alignment horizontal="left" vertical="top" wrapText="1"/>
      <protection/>
    </xf>
    <xf numFmtId="0" fontId="8" fillId="0" borderId="0" xfId="0" applyFont="1" applyFill="1" applyAlignment="1">
      <alignment horizontal="right" wrapText="1"/>
    </xf>
    <xf numFmtId="0" fontId="5" fillId="0" borderId="0" xfId="0" applyFont="1" applyBorder="1" applyAlignment="1" applyProtection="1">
      <alignment horizontal="center" vertical="center" wrapText="1"/>
      <protection/>
    </xf>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protection/>
    </xf>
    <xf numFmtId="49" fontId="1" fillId="0" borderId="13"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49" fontId="1" fillId="0" borderId="16"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1"/>
  <sheetViews>
    <sheetView tabSelected="1" zoomScalePageLayoutView="0" workbookViewId="0" topLeftCell="A161">
      <selection activeCell="A181" sqref="A181"/>
    </sheetView>
  </sheetViews>
  <sheetFormatPr defaultColWidth="9.140625" defaultRowHeight="12.75" customHeight="1"/>
  <cols>
    <col min="1" max="2" width="10.7109375" style="0" customWidth="1"/>
    <col min="3" max="3" width="40.7109375" style="0" customWidth="1"/>
    <col min="4" max="7" width="10.7109375" style="0" customWidth="1"/>
    <col min="8" max="8" width="15.7109375" style="0" customWidth="1"/>
    <col min="9" max="9" width="11.140625" style="0" customWidth="1"/>
    <col min="10" max="10" width="12.7109375" style="0" customWidth="1"/>
  </cols>
  <sheetData>
    <row r="1" spans="1:8" ht="12.75">
      <c r="A1" s="13"/>
      <c r="B1" s="14"/>
      <c r="C1" s="1"/>
      <c r="D1" s="1"/>
      <c r="E1" s="1"/>
      <c r="F1" s="1"/>
      <c r="G1" s="1" t="s">
        <v>314</v>
      </c>
      <c r="H1" s="1"/>
    </row>
    <row r="2" spans="1:9" ht="12.75" customHeight="1">
      <c r="A2" s="2"/>
      <c r="C2" s="49" t="s">
        <v>316</v>
      </c>
      <c r="D2" s="49"/>
      <c r="E2" s="49"/>
      <c r="F2" s="49"/>
      <c r="G2" s="49"/>
      <c r="H2" s="49"/>
      <c r="I2" s="20"/>
    </row>
    <row r="5" spans="1:8" ht="71.25" customHeight="1">
      <c r="A5" s="50" t="s">
        <v>315</v>
      </c>
      <c r="B5" s="51"/>
      <c r="C5" s="51"/>
      <c r="D5" s="51"/>
      <c r="E5" s="51"/>
      <c r="F5" s="51"/>
      <c r="G5" s="51"/>
      <c r="H5" s="51"/>
    </row>
    <row r="6" spans="1:8" ht="12.75">
      <c r="A6" s="52"/>
      <c r="B6" s="51"/>
      <c r="C6" s="51"/>
      <c r="D6" s="51"/>
      <c r="E6" s="51"/>
      <c r="F6" s="51"/>
      <c r="G6" s="51"/>
      <c r="H6" s="51"/>
    </row>
    <row r="7" spans="2:8" ht="15.75">
      <c r="B7" s="3"/>
      <c r="C7" s="3"/>
      <c r="D7" s="3"/>
      <c r="E7" s="3"/>
      <c r="F7" s="3"/>
      <c r="G7" s="3"/>
      <c r="H7" s="3"/>
    </row>
    <row r="8" spans="1:8" ht="15.75" customHeight="1">
      <c r="A8" s="53"/>
      <c r="B8" s="53"/>
      <c r="C8" s="4"/>
      <c r="D8" s="3"/>
      <c r="E8" s="3"/>
      <c r="F8" s="3"/>
      <c r="G8" s="3"/>
      <c r="H8" s="3"/>
    </row>
    <row r="9" spans="1:8" ht="13.5" customHeight="1">
      <c r="A9" s="53"/>
      <c r="B9" s="53"/>
      <c r="H9" s="4" t="s">
        <v>0</v>
      </c>
    </row>
    <row r="10" spans="1:10" ht="12.75">
      <c r="A10" s="54" t="s">
        <v>2</v>
      </c>
      <c r="B10" s="54" t="s">
        <v>4</v>
      </c>
      <c r="C10" s="54" t="s">
        <v>6</v>
      </c>
      <c r="D10" s="56" t="s">
        <v>8</v>
      </c>
      <c r="E10" s="57"/>
      <c r="F10" s="57"/>
      <c r="G10" s="57"/>
      <c r="H10" s="54" t="s">
        <v>245</v>
      </c>
      <c r="I10" s="58" t="s">
        <v>317</v>
      </c>
      <c r="J10" s="59" t="s">
        <v>230</v>
      </c>
    </row>
    <row r="11" spans="1:10" ht="22.5" customHeight="1">
      <c r="A11" s="55"/>
      <c r="B11" s="55"/>
      <c r="C11" s="55"/>
      <c r="D11" s="6" t="s">
        <v>13</v>
      </c>
      <c r="E11" s="6" t="s">
        <v>15</v>
      </c>
      <c r="F11" s="6" t="s">
        <v>16</v>
      </c>
      <c r="G11" s="6" t="s">
        <v>18</v>
      </c>
      <c r="H11" s="55"/>
      <c r="I11" s="58"/>
      <c r="J11" s="59"/>
    </row>
    <row r="12" spans="1:10" ht="12.75">
      <c r="A12" s="5" t="s">
        <v>3</v>
      </c>
      <c r="B12" s="5" t="s">
        <v>5</v>
      </c>
      <c r="C12" s="5" t="s">
        <v>7</v>
      </c>
      <c r="D12" s="5" t="s">
        <v>14</v>
      </c>
      <c r="E12" s="5" t="s">
        <v>1</v>
      </c>
      <c r="F12" s="5" t="s">
        <v>17</v>
      </c>
      <c r="G12" s="5" t="s">
        <v>9</v>
      </c>
      <c r="H12" s="5" t="s">
        <v>10</v>
      </c>
      <c r="I12" s="5" t="s">
        <v>11</v>
      </c>
      <c r="J12" s="5" t="s">
        <v>12</v>
      </c>
    </row>
    <row r="13" spans="1:10" ht="12.75">
      <c r="A13" s="7" t="s">
        <v>3</v>
      </c>
      <c r="B13" s="7" t="s">
        <v>19</v>
      </c>
      <c r="C13" s="8" t="s">
        <v>19</v>
      </c>
      <c r="D13" s="7"/>
      <c r="E13" s="7"/>
      <c r="F13" s="7"/>
      <c r="G13" s="9"/>
      <c r="H13" s="22">
        <f>H14+H58+H84+H105+H163+H174+H69+H167+H160</f>
        <v>65472.356</v>
      </c>
      <c r="I13" s="22">
        <f>I14+I58+I84+I105+I163+I174+I69+I167+I160</f>
        <v>51393.965</v>
      </c>
      <c r="J13" s="24">
        <f>I13/H13*100</f>
        <v>78.4971981151862</v>
      </c>
    </row>
    <row r="14" spans="1:10" ht="12.75">
      <c r="A14" s="10" t="s">
        <v>5</v>
      </c>
      <c r="B14" s="10" t="s">
        <v>244</v>
      </c>
      <c r="C14" s="11" t="s">
        <v>22</v>
      </c>
      <c r="D14" s="10" t="s">
        <v>21</v>
      </c>
      <c r="E14" s="10"/>
      <c r="F14" s="10"/>
      <c r="G14" s="10"/>
      <c r="H14" s="26">
        <f>H15+H26+H50+H54+H48</f>
        <v>15649.368</v>
      </c>
      <c r="I14" s="23">
        <f>I15+I26+I50+I54+I48</f>
        <v>12052.177</v>
      </c>
      <c r="J14" s="24">
        <f aca="true" t="shared" si="0" ref="J14:J93">I14/H14*100</f>
        <v>77.01382573404881</v>
      </c>
    </row>
    <row r="15" spans="1:10" ht="31.5">
      <c r="A15" s="10" t="s">
        <v>7</v>
      </c>
      <c r="B15" s="10" t="s">
        <v>244</v>
      </c>
      <c r="C15" s="11" t="s">
        <v>24</v>
      </c>
      <c r="D15" s="10" t="s">
        <v>21</v>
      </c>
      <c r="E15" s="10" t="s">
        <v>23</v>
      </c>
      <c r="F15" s="10"/>
      <c r="G15" s="10"/>
      <c r="H15" s="26">
        <f>H16</f>
        <v>1112.386</v>
      </c>
      <c r="I15" s="23">
        <f>I16</f>
        <v>769.936</v>
      </c>
      <c r="J15" s="24">
        <f t="shared" si="0"/>
        <v>69.21482291219056</v>
      </c>
    </row>
    <row r="16" spans="1:10" ht="12.75">
      <c r="A16" s="10" t="s">
        <v>14</v>
      </c>
      <c r="B16" s="10" t="s">
        <v>244</v>
      </c>
      <c r="C16" s="11" t="s">
        <v>26</v>
      </c>
      <c r="D16" s="10" t="s">
        <v>21</v>
      </c>
      <c r="E16" s="10" t="s">
        <v>23</v>
      </c>
      <c r="F16" s="10" t="s">
        <v>25</v>
      </c>
      <c r="G16" s="10"/>
      <c r="H16" s="26">
        <f>H17+H19+H21</f>
        <v>1112.386</v>
      </c>
      <c r="I16" s="23">
        <f>I17+I19+I21</f>
        <v>769.936</v>
      </c>
      <c r="J16" s="24">
        <f t="shared" si="0"/>
        <v>69.21482291219056</v>
      </c>
    </row>
    <row r="17" spans="1:10" ht="36" customHeight="1">
      <c r="A17" s="10" t="s">
        <v>1</v>
      </c>
      <c r="B17" s="10" t="s">
        <v>244</v>
      </c>
      <c r="C17" s="11" t="s">
        <v>28</v>
      </c>
      <c r="D17" s="10" t="s">
        <v>21</v>
      </c>
      <c r="E17" s="10" t="s">
        <v>23</v>
      </c>
      <c r="F17" s="10" t="s">
        <v>25</v>
      </c>
      <c r="G17" s="10" t="s">
        <v>27</v>
      </c>
      <c r="H17" s="26">
        <f>H18</f>
        <v>767</v>
      </c>
      <c r="I17" s="23">
        <f>I18</f>
        <v>560.422</v>
      </c>
      <c r="J17" s="24">
        <f t="shared" si="0"/>
        <v>73.06675358539766</v>
      </c>
    </row>
    <row r="18" spans="1:10" ht="33.75">
      <c r="A18" s="10" t="s">
        <v>17</v>
      </c>
      <c r="B18" s="10" t="s">
        <v>244</v>
      </c>
      <c r="C18" s="36" t="s">
        <v>28</v>
      </c>
      <c r="D18" s="37" t="s">
        <v>21</v>
      </c>
      <c r="E18" s="37" t="s">
        <v>23</v>
      </c>
      <c r="F18" s="37" t="s">
        <v>25</v>
      </c>
      <c r="G18" s="37" t="s">
        <v>27</v>
      </c>
      <c r="H18" s="27">
        <v>767</v>
      </c>
      <c r="I18" s="24">
        <v>560.422</v>
      </c>
      <c r="J18" s="24">
        <f t="shared" si="0"/>
        <v>73.06675358539766</v>
      </c>
    </row>
    <row r="19" spans="1:10" ht="21">
      <c r="A19" s="10" t="s">
        <v>9</v>
      </c>
      <c r="B19" s="10" t="s">
        <v>244</v>
      </c>
      <c r="C19" s="11" t="s">
        <v>30</v>
      </c>
      <c r="D19" s="10" t="s">
        <v>21</v>
      </c>
      <c r="E19" s="10" t="s">
        <v>23</v>
      </c>
      <c r="F19" s="10" t="s">
        <v>25</v>
      </c>
      <c r="G19" s="10" t="s">
        <v>29</v>
      </c>
      <c r="H19" s="26">
        <f>H20</f>
        <v>232</v>
      </c>
      <c r="I19" s="23">
        <f>I20</f>
        <v>157.111</v>
      </c>
      <c r="J19" s="24">
        <f t="shared" si="0"/>
        <v>67.72025862068965</v>
      </c>
    </row>
    <row r="20" spans="1:10" ht="22.5">
      <c r="A20" s="10" t="s">
        <v>10</v>
      </c>
      <c r="B20" s="10" t="s">
        <v>244</v>
      </c>
      <c r="C20" s="31" t="s">
        <v>30</v>
      </c>
      <c r="D20" s="15" t="s">
        <v>21</v>
      </c>
      <c r="E20" s="15" t="s">
        <v>23</v>
      </c>
      <c r="F20" s="15" t="s">
        <v>25</v>
      </c>
      <c r="G20" s="15" t="s">
        <v>29</v>
      </c>
      <c r="H20" s="29">
        <v>232</v>
      </c>
      <c r="I20" s="24">
        <v>157.111</v>
      </c>
      <c r="J20" s="24">
        <f t="shared" si="0"/>
        <v>67.72025862068965</v>
      </c>
    </row>
    <row r="21" spans="1:10" s="35" customFormat="1" ht="78.75">
      <c r="A21" s="10" t="s">
        <v>11</v>
      </c>
      <c r="B21" s="10" t="s">
        <v>244</v>
      </c>
      <c r="C21" s="38" t="s">
        <v>267</v>
      </c>
      <c r="D21" s="44" t="s">
        <v>21</v>
      </c>
      <c r="E21" s="16" t="s">
        <v>23</v>
      </c>
      <c r="F21" s="16" t="s">
        <v>266</v>
      </c>
      <c r="G21" s="16"/>
      <c r="H21" s="22">
        <f>H22+H24</f>
        <v>113.386</v>
      </c>
      <c r="I21" s="34">
        <f>I22+I24</f>
        <v>52.403000000000006</v>
      </c>
      <c r="J21" s="34">
        <v>0</v>
      </c>
    </row>
    <row r="22" spans="1:10" s="35" customFormat="1" ht="31.5">
      <c r="A22" s="10" t="s">
        <v>12</v>
      </c>
      <c r="B22" s="10" t="s">
        <v>244</v>
      </c>
      <c r="C22" s="11" t="s">
        <v>28</v>
      </c>
      <c r="D22" s="44" t="s">
        <v>21</v>
      </c>
      <c r="E22" s="16" t="s">
        <v>23</v>
      </c>
      <c r="F22" s="16" t="s">
        <v>266</v>
      </c>
      <c r="G22" s="16" t="s">
        <v>27</v>
      </c>
      <c r="H22" s="22">
        <f>H23</f>
        <v>89.07</v>
      </c>
      <c r="I22" s="34">
        <f>I23</f>
        <v>38.938</v>
      </c>
      <c r="J22" s="34">
        <v>0</v>
      </c>
    </row>
    <row r="23" spans="1:10" s="43" customFormat="1" ht="33.75">
      <c r="A23" s="42" t="s">
        <v>35</v>
      </c>
      <c r="B23" s="42" t="s">
        <v>244</v>
      </c>
      <c r="C23" s="36" t="s">
        <v>28</v>
      </c>
      <c r="D23" s="32" t="s">
        <v>21</v>
      </c>
      <c r="E23" s="15" t="s">
        <v>23</v>
      </c>
      <c r="F23" s="15" t="s">
        <v>266</v>
      </c>
      <c r="G23" s="15" t="s">
        <v>27</v>
      </c>
      <c r="H23" s="29">
        <v>89.07</v>
      </c>
      <c r="I23" s="24">
        <v>38.938</v>
      </c>
      <c r="J23" s="24">
        <v>0</v>
      </c>
    </row>
    <row r="24" spans="1:10" s="35" customFormat="1" ht="21">
      <c r="A24" s="10" t="s">
        <v>36</v>
      </c>
      <c r="B24" s="10" t="s">
        <v>244</v>
      </c>
      <c r="C24" s="11" t="s">
        <v>30</v>
      </c>
      <c r="D24" s="44" t="s">
        <v>21</v>
      </c>
      <c r="E24" s="16" t="s">
        <v>23</v>
      </c>
      <c r="F24" s="16" t="s">
        <v>266</v>
      </c>
      <c r="G24" s="16" t="s">
        <v>29</v>
      </c>
      <c r="H24" s="22">
        <f>H25</f>
        <v>24.316</v>
      </c>
      <c r="I24" s="34">
        <f>I25</f>
        <v>13.465</v>
      </c>
      <c r="J24" s="34">
        <v>0</v>
      </c>
    </row>
    <row r="25" spans="1:10" s="43" customFormat="1" ht="22.5">
      <c r="A25" s="42" t="s">
        <v>37</v>
      </c>
      <c r="B25" s="42" t="s">
        <v>244</v>
      </c>
      <c r="C25" s="31" t="s">
        <v>30</v>
      </c>
      <c r="D25" s="32" t="s">
        <v>21</v>
      </c>
      <c r="E25" s="15" t="s">
        <v>23</v>
      </c>
      <c r="F25" s="15" t="s">
        <v>266</v>
      </c>
      <c r="G25" s="15" t="s">
        <v>29</v>
      </c>
      <c r="H25" s="29">
        <v>24.316</v>
      </c>
      <c r="I25" s="24">
        <v>13.465</v>
      </c>
      <c r="J25" s="24">
        <v>0</v>
      </c>
    </row>
    <row r="26" spans="1:10" ht="52.5">
      <c r="A26" s="10" t="s">
        <v>40</v>
      </c>
      <c r="B26" s="10" t="s">
        <v>244</v>
      </c>
      <c r="C26" s="11" t="s">
        <v>32</v>
      </c>
      <c r="D26" s="10" t="s">
        <v>21</v>
      </c>
      <c r="E26" s="10" t="s">
        <v>31</v>
      </c>
      <c r="F26" s="10"/>
      <c r="G26" s="10"/>
      <c r="H26" s="26">
        <f>H27</f>
        <v>14290.2</v>
      </c>
      <c r="I26" s="23">
        <f>I27</f>
        <v>11140.682</v>
      </c>
      <c r="J26" s="24">
        <f t="shared" si="0"/>
        <v>77.9602944675372</v>
      </c>
    </row>
    <row r="27" spans="1:10" s="35" customFormat="1" ht="31.5">
      <c r="A27" s="10" t="s">
        <v>41</v>
      </c>
      <c r="B27" s="10" t="s">
        <v>244</v>
      </c>
      <c r="C27" s="11" t="s">
        <v>34</v>
      </c>
      <c r="D27" s="10" t="s">
        <v>21</v>
      </c>
      <c r="E27" s="10" t="s">
        <v>31</v>
      </c>
      <c r="F27" s="10" t="s">
        <v>33</v>
      </c>
      <c r="G27" s="10"/>
      <c r="H27" s="26">
        <f>H28+H30+H32+H44+H46+H34+H39</f>
        <v>14290.2</v>
      </c>
      <c r="I27" s="23">
        <f>I28+I30+I32+I44+I46+I34+I39</f>
        <v>11140.682</v>
      </c>
      <c r="J27" s="24">
        <f t="shared" si="0"/>
        <v>77.9602944675372</v>
      </c>
    </row>
    <row r="28" spans="1:10" s="35" customFormat="1" ht="31.5">
      <c r="A28" s="10" t="s">
        <v>42</v>
      </c>
      <c r="B28" s="10" t="s">
        <v>244</v>
      </c>
      <c r="C28" s="11" t="s">
        <v>28</v>
      </c>
      <c r="D28" s="10" t="s">
        <v>21</v>
      </c>
      <c r="E28" s="10" t="s">
        <v>31</v>
      </c>
      <c r="F28" s="10" t="s">
        <v>33</v>
      </c>
      <c r="G28" s="10" t="s">
        <v>27</v>
      </c>
      <c r="H28" s="26">
        <f>H29</f>
        <v>5002.294</v>
      </c>
      <c r="I28" s="23">
        <f>I29</f>
        <v>4950.586</v>
      </c>
      <c r="J28" s="24">
        <f t="shared" si="0"/>
        <v>98.96631425501981</v>
      </c>
    </row>
    <row r="29" spans="1:10" ht="33.75">
      <c r="A29" s="10" t="s">
        <v>43</v>
      </c>
      <c r="B29" s="10" t="s">
        <v>244</v>
      </c>
      <c r="C29" s="36" t="s">
        <v>28</v>
      </c>
      <c r="D29" s="37" t="s">
        <v>21</v>
      </c>
      <c r="E29" s="37" t="s">
        <v>31</v>
      </c>
      <c r="F29" s="37" t="s">
        <v>33</v>
      </c>
      <c r="G29" s="37" t="s">
        <v>27</v>
      </c>
      <c r="H29" s="27">
        <v>5002.294</v>
      </c>
      <c r="I29" s="24">
        <v>4950.586</v>
      </c>
      <c r="J29" s="24">
        <f t="shared" si="0"/>
        <v>98.96631425501981</v>
      </c>
    </row>
    <row r="30" spans="1:10" s="35" customFormat="1" ht="31.5">
      <c r="A30" s="10" t="s">
        <v>46</v>
      </c>
      <c r="B30" s="10" t="s">
        <v>244</v>
      </c>
      <c r="C30" s="11" t="s">
        <v>39</v>
      </c>
      <c r="D30" s="10" t="s">
        <v>21</v>
      </c>
      <c r="E30" s="10" t="s">
        <v>31</v>
      </c>
      <c r="F30" s="10" t="s">
        <v>33</v>
      </c>
      <c r="G30" s="10" t="s">
        <v>38</v>
      </c>
      <c r="H30" s="26">
        <f>H31</f>
        <v>500</v>
      </c>
      <c r="I30" s="23">
        <f>I31</f>
        <v>377.733</v>
      </c>
      <c r="J30" s="24">
        <f t="shared" si="0"/>
        <v>75.5466</v>
      </c>
    </row>
    <row r="31" spans="1:10" ht="33.75">
      <c r="A31" s="10" t="s">
        <v>47</v>
      </c>
      <c r="B31" s="10" t="s">
        <v>244</v>
      </c>
      <c r="C31" s="36" t="s">
        <v>39</v>
      </c>
      <c r="D31" s="37" t="s">
        <v>21</v>
      </c>
      <c r="E31" s="37" t="s">
        <v>31</v>
      </c>
      <c r="F31" s="37" t="s">
        <v>33</v>
      </c>
      <c r="G31" s="37" t="s">
        <v>38</v>
      </c>
      <c r="H31" s="27">
        <v>500</v>
      </c>
      <c r="I31" s="24">
        <v>377.733</v>
      </c>
      <c r="J31" s="24">
        <f t="shared" si="0"/>
        <v>75.5466</v>
      </c>
    </row>
    <row r="32" spans="1:10" ht="24.75" customHeight="1">
      <c r="A32" s="10" t="s">
        <v>49</v>
      </c>
      <c r="B32" s="10" t="s">
        <v>244</v>
      </c>
      <c r="C32" s="11" t="s">
        <v>30</v>
      </c>
      <c r="D32" s="10" t="s">
        <v>21</v>
      </c>
      <c r="E32" s="10" t="s">
        <v>31</v>
      </c>
      <c r="F32" s="10" t="s">
        <v>33</v>
      </c>
      <c r="G32" s="10" t="s">
        <v>29</v>
      </c>
      <c r="H32" s="26">
        <f>H33</f>
        <v>1633.178</v>
      </c>
      <c r="I32" s="23">
        <f>I33</f>
        <v>1465.773</v>
      </c>
      <c r="J32" s="24">
        <f t="shared" si="0"/>
        <v>89.7497394650185</v>
      </c>
    </row>
    <row r="33" spans="1:10" ht="22.5">
      <c r="A33" s="10" t="s">
        <v>52</v>
      </c>
      <c r="B33" s="10" t="s">
        <v>244</v>
      </c>
      <c r="C33" s="31" t="s">
        <v>30</v>
      </c>
      <c r="D33" s="32" t="s">
        <v>21</v>
      </c>
      <c r="E33" s="32" t="s">
        <v>31</v>
      </c>
      <c r="F33" s="32" t="s">
        <v>33</v>
      </c>
      <c r="G33" s="32" t="s">
        <v>29</v>
      </c>
      <c r="H33" s="28">
        <v>1633.178</v>
      </c>
      <c r="I33" s="24">
        <v>1465.773</v>
      </c>
      <c r="J33" s="24">
        <f t="shared" si="0"/>
        <v>89.7497394650185</v>
      </c>
    </row>
    <row r="34" spans="1:10" ht="78.75">
      <c r="A34" s="10" t="s">
        <v>55</v>
      </c>
      <c r="B34" s="10" t="s">
        <v>244</v>
      </c>
      <c r="C34" s="38" t="s">
        <v>231</v>
      </c>
      <c r="D34" s="15" t="s">
        <v>21</v>
      </c>
      <c r="E34" s="15" t="s">
        <v>31</v>
      </c>
      <c r="F34" s="16" t="s">
        <v>246</v>
      </c>
      <c r="G34" s="15"/>
      <c r="H34" s="22">
        <f>H35+H37</f>
        <v>683.84</v>
      </c>
      <c r="I34" s="24">
        <f>I35+I37</f>
        <v>683.84</v>
      </c>
      <c r="J34" s="24">
        <v>100</v>
      </c>
    </row>
    <row r="35" spans="1:10" ht="31.5">
      <c r="A35" s="10" t="s">
        <v>56</v>
      </c>
      <c r="B35" s="10" t="s">
        <v>244</v>
      </c>
      <c r="C35" s="11" t="s">
        <v>28</v>
      </c>
      <c r="D35" s="16" t="s">
        <v>21</v>
      </c>
      <c r="E35" s="16" t="s">
        <v>31</v>
      </c>
      <c r="F35" s="16" t="s">
        <v>246</v>
      </c>
      <c r="G35" s="16" t="s">
        <v>27</v>
      </c>
      <c r="H35" s="22">
        <f>H36</f>
        <v>487.906</v>
      </c>
      <c r="I35" s="24">
        <f>I36</f>
        <v>487.906</v>
      </c>
      <c r="J35" s="24">
        <v>100</v>
      </c>
    </row>
    <row r="36" spans="1:10" ht="42" customHeight="1">
      <c r="A36" s="10" t="s">
        <v>58</v>
      </c>
      <c r="B36" s="10" t="s">
        <v>244</v>
      </c>
      <c r="C36" s="33" t="s">
        <v>28</v>
      </c>
      <c r="D36" s="15" t="s">
        <v>21</v>
      </c>
      <c r="E36" s="15" t="s">
        <v>31</v>
      </c>
      <c r="F36" s="15" t="s">
        <v>246</v>
      </c>
      <c r="G36" s="15" t="s">
        <v>27</v>
      </c>
      <c r="H36" s="29">
        <v>487.906</v>
      </c>
      <c r="I36" s="24">
        <v>487.906</v>
      </c>
      <c r="J36" s="24">
        <v>100</v>
      </c>
    </row>
    <row r="37" spans="1:10" ht="21">
      <c r="A37" s="10" t="s">
        <v>61</v>
      </c>
      <c r="B37" s="10" t="s">
        <v>244</v>
      </c>
      <c r="C37" s="11" t="s">
        <v>30</v>
      </c>
      <c r="D37" s="15" t="s">
        <v>21</v>
      </c>
      <c r="E37" s="15" t="s">
        <v>31</v>
      </c>
      <c r="F37" s="16" t="s">
        <v>246</v>
      </c>
      <c r="G37" s="16" t="s">
        <v>29</v>
      </c>
      <c r="H37" s="22">
        <f>H38</f>
        <v>195.934</v>
      </c>
      <c r="I37" s="24">
        <f>I38</f>
        <v>195.934</v>
      </c>
      <c r="J37" s="24">
        <v>100</v>
      </c>
    </row>
    <row r="38" spans="1:10" ht="22.5">
      <c r="A38" s="10" t="s">
        <v>62</v>
      </c>
      <c r="B38" s="10" t="s">
        <v>244</v>
      </c>
      <c r="C38" s="33" t="s">
        <v>30</v>
      </c>
      <c r="D38" s="15" t="s">
        <v>21</v>
      </c>
      <c r="E38" s="15" t="s">
        <v>31</v>
      </c>
      <c r="F38" s="15" t="s">
        <v>246</v>
      </c>
      <c r="G38" s="15" t="s">
        <v>29</v>
      </c>
      <c r="H38" s="29">
        <v>195.934</v>
      </c>
      <c r="I38" s="24">
        <v>195.934</v>
      </c>
      <c r="J38" s="24">
        <v>100</v>
      </c>
    </row>
    <row r="39" spans="1:10" ht="84" customHeight="1">
      <c r="A39" s="10" t="s">
        <v>63</v>
      </c>
      <c r="B39" s="10" t="s">
        <v>244</v>
      </c>
      <c r="C39" s="38" t="s">
        <v>267</v>
      </c>
      <c r="D39" s="15" t="s">
        <v>21</v>
      </c>
      <c r="E39" s="15" t="s">
        <v>31</v>
      </c>
      <c r="F39" s="16" t="s">
        <v>266</v>
      </c>
      <c r="G39" s="15"/>
      <c r="H39" s="29">
        <f>H40+H42</f>
        <v>324.368</v>
      </c>
      <c r="I39" s="24">
        <f>I40+I42</f>
        <v>197.596</v>
      </c>
      <c r="J39" s="24">
        <v>0</v>
      </c>
    </row>
    <row r="40" spans="1:10" s="35" customFormat="1" ht="31.5">
      <c r="A40" s="10" t="s">
        <v>65</v>
      </c>
      <c r="B40" s="10" t="s">
        <v>244</v>
      </c>
      <c r="C40" s="11" t="s">
        <v>28</v>
      </c>
      <c r="D40" s="16" t="s">
        <v>21</v>
      </c>
      <c r="E40" s="16" t="s">
        <v>31</v>
      </c>
      <c r="F40" s="16" t="s">
        <v>266</v>
      </c>
      <c r="G40" s="16" t="s">
        <v>27</v>
      </c>
      <c r="H40" s="22">
        <f>H41</f>
        <v>254.806</v>
      </c>
      <c r="I40" s="34">
        <f>I41</f>
        <v>174.756</v>
      </c>
      <c r="J40" s="34">
        <v>0</v>
      </c>
    </row>
    <row r="41" spans="1:10" s="43" customFormat="1" ht="33.75">
      <c r="A41" s="42" t="s">
        <v>68</v>
      </c>
      <c r="B41" s="42" t="s">
        <v>244</v>
      </c>
      <c r="C41" s="33" t="s">
        <v>28</v>
      </c>
      <c r="D41" s="15" t="s">
        <v>21</v>
      </c>
      <c r="E41" s="15" t="s">
        <v>31</v>
      </c>
      <c r="F41" s="15" t="s">
        <v>266</v>
      </c>
      <c r="G41" s="15" t="s">
        <v>27</v>
      </c>
      <c r="H41" s="29">
        <v>254.806</v>
      </c>
      <c r="I41" s="24">
        <v>174.756</v>
      </c>
      <c r="J41" s="24">
        <v>0</v>
      </c>
    </row>
    <row r="42" spans="1:10" s="35" customFormat="1" ht="22.5">
      <c r="A42" s="10" t="s">
        <v>71</v>
      </c>
      <c r="B42" s="10" t="s">
        <v>244</v>
      </c>
      <c r="C42" s="33" t="s">
        <v>30</v>
      </c>
      <c r="D42" s="16" t="s">
        <v>21</v>
      </c>
      <c r="E42" s="16" t="s">
        <v>31</v>
      </c>
      <c r="F42" s="16" t="s">
        <v>266</v>
      </c>
      <c r="G42" s="16" t="s">
        <v>29</v>
      </c>
      <c r="H42" s="22">
        <f>H43</f>
        <v>69.562</v>
      </c>
      <c r="I42" s="34">
        <f>I43</f>
        <v>22.84</v>
      </c>
      <c r="J42" s="34">
        <v>0</v>
      </c>
    </row>
    <row r="43" spans="1:10" s="43" customFormat="1" ht="22.5">
      <c r="A43" s="42" t="s">
        <v>72</v>
      </c>
      <c r="B43" s="42" t="s">
        <v>244</v>
      </c>
      <c r="C43" s="33" t="s">
        <v>30</v>
      </c>
      <c r="D43" s="15" t="s">
        <v>21</v>
      </c>
      <c r="E43" s="15" t="s">
        <v>31</v>
      </c>
      <c r="F43" s="15" t="s">
        <v>266</v>
      </c>
      <c r="G43" s="15" t="s">
        <v>29</v>
      </c>
      <c r="H43" s="29">
        <v>69.562</v>
      </c>
      <c r="I43" s="24">
        <v>22.84</v>
      </c>
      <c r="J43" s="24">
        <v>0</v>
      </c>
    </row>
    <row r="44" spans="1:10" ht="31.5">
      <c r="A44" s="10" t="s">
        <v>73</v>
      </c>
      <c r="B44" s="10" t="s">
        <v>244</v>
      </c>
      <c r="C44" s="11" t="s">
        <v>45</v>
      </c>
      <c r="D44" s="10" t="s">
        <v>21</v>
      </c>
      <c r="E44" s="10" t="s">
        <v>31</v>
      </c>
      <c r="F44" s="10" t="s">
        <v>33</v>
      </c>
      <c r="G44" s="10" t="s">
        <v>44</v>
      </c>
      <c r="H44" s="26">
        <f>H45</f>
        <v>6120.52</v>
      </c>
      <c r="I44" s="23">
        <f>I45</f>
        <v>3452.665</v>
      </c>
      <c r="J44" s="24">
        <f t="shared" si="0"/>
        <v>56.41130165410782</v>
      </c>
    </row>
    <row r="45" spans="1:10" ht="33.75">
      <c r="A45" s="10" t="s">
        <v>74</v>
      </c>
      <c r="B45" s="10" t="s">
        <v>244</v>
      </c>
      <c r="C45" s="31" t="s">
        <v>45</v>
      </c>
      <c r="D45" s="32" t="s">
        <v>21</v>
      </c>
      <c r="E45" s="32" t="s">
        <v>31</v>
      </c>
      <c r="F45" s="32" t="s">
        <v>33</v>
      </c>
      <c r="G45" s="32" t="s">
        <v>44</v>
      </c>
      <c r="H45" s="28">
        <v>6120.52</v>
      </c>
      <c r="I45" s="24">
        <v>3452.665</v>
      </c>
      <c r="J45" s="24">
        <f t="shared" si="0"/>
        <v>56.41130165410782</v>
      </c>
    </row>
    <row r="46" spans="1:10" ht="12.75">
      <c r="A46" s="10" t="s">
        <v>75</v>
      </c>
      <c r="B46" s="10" t="s">
        <v>244</v>
      </c>
      <c r="C46" s="11" t="s">
        <v>208</v>
      </c>
      <c r="D46" s="10" t="s">
        <v>21</v>
      </c>
      <c r="E46" s="10" t="s">
        <v>31</v>
      </c>
      <c r="F46" s="10" t="s">
        <v>33</v>
      </c>
      <c r="G46" s="10" t="s">
        <v>209</v>
      </c>
      <c r="H46" s="26">
        <f>H47</f>
        <v>26</v>
      </c>
      <c r="I46" s="23">
        <f>I47</f>
        <v>12.489</v>
      </c>
      <c r="J46" s="24">
        <f t="shared" si="0"/>
        <v>48.034615384615385</v>
      </c>
    </row>
    <row r="47" spans="1:10" ht="12.75">
      <c r="A47" s="10" t="s">
        <v>76</v>
      </c>
      <c r="B47" s="10" t="s">
        <v>244</v>
      </c>
      <c r="C47" s="18" t="s">
        <v>208</v>
      </c>
      <c r="D47" s="32" t="s">
        <v>21</v>
      </c>
      <c r="E47" s="32" t="s">
        <v>31</v>
      </c>
      <c r="F47" s="32" t="s">
        <v>33</v>
      </c>
      <c r="G47" s="15" t="s">
        <v>209</v>
      </c>
      <c r="H47" s="29">
        <v>26</v>
      </c>
      <c r="I47" s="24">
        <v>12.489</v>
      </c>
      <c r="J47" s="24">
        <f t="shared" si="0"/>
        <v>48.034615384615385</v>
      </c>
    </row>
    <row r="48" spans="1:10" ht="31.5">
      <c r="A48" s="10" t="s">
        <v>77</v>
      </c>
      <c r="B48" s="10" t="s">
        <v>244</v>
      </c>
      <c r="C48" s="11" t="s">
        <v>204</v>
      </c>
      <c r="D48" s="10" t="s">
        <v>21</v>
      </c>
      <c r="E48" s="10" t="s">
        <v>205</v>
      </c>
      <c r="F48" s="10" t="s">
        <v>206</v>
      </c>
      <c r="G48" s="15"/>
      <c r="H48" s="26">
        <f>H49</f>
        <v>130</v>
      </c>
      <c r="I48" s="23">
        <f>I49</f>
        <v>130</v>
      </c>
      <c r="J48" s="24">
        <v>0</v>
      </c>
    </row>
    <row r="49" spans="1:10" ht="33.75">
      <c r="A49" s="10" t="s">
        <v>78</v>
      </c>
      <c r="B49" s="10" t="s">
        <v>244</v>
      </c>
      <c r="C49" s="31" t="s">
        <v>45</v>
      </c>
      <c r="D49" s="15" t="s">
        <v>21</v>
      </c>
      <c r="E49" s="15" t="s">
        <v>205</v>
      </c>
      <c r="F49" s="15" t="s">
        <v>206</v>
      </c>
      <c r="G49" s="15" t="s">
        <v>44</v>
      </c>
      <c r="H49" s="29">
        <v>130</v>
      </c>
      <c r="I49" s="24">
        <v>130</v>
      </c>
      <c r="J49" s="24">
        <v>0</v>
      </c>
    </row>
    <row r="50" spans="1:10" s="35" customFormat="1" ht="12.75">
      <c r="A50" s="10" t="s">
        <v>79</v>
      </c>
      <c r="B50" s="10" t="s">
        <v>244</v>
      </c>
      <c r="C50" s="11" t="s">
        <v>48</v>
      </c>
      <c r="D50" s="10" t="s">
        <v>21</v>
      </c>
      <c r="E50" s="10" t="s">
        <v>35</v>
      </c>
      <c r="F50" s="10"/>
      <c r="G50" s="10"/>
      <c r="H50" s="26">
        <f>H51</f>
        <v>100</v>
      </c>
      <c r="I50" s="24">
        <v>0</v>
      </c>
      <c r="J50" s="24">
        <v>0</v>
      </c>
    </row>
    <row r="51" spans="1:10" s="35" customFormat="1" ht="21">
      <c r="A51" s="10" t="s">
        <v>81</v>
      </c>
      <c r="B51" s="10" t="s">
        <v>244</v>
      </c>
      <c r="C51" s="11" t="s">
        <v>51</v>
      </c>
      <c r="D51" s="10" t="s">
        <v>21</v>
      </c>
      <c r="E51" s="10" t="s">
        <v>35</v>
      </c>
      <c r="F51" s="10" t="s">
        <v>50</v>
      </c>
      <c r="G51" s="10"/>
      <c r="H51" s="26">
        <f>H52</f>
        <v>100</v>
      </c>
      <c r="I51" s="24">
        <v>0</v>
      </c>
      <c r="J51" s="24">
        <v>0</v>
      </c>
    </row>
    <row r="52" spans="1:10" ht="12.75">
      <c r="A52" s="10" t="s">
        <v>84</v>
      </c>
      <c r="B52" s="10" t="s">
        <v>244</v>
      </c>
      <c r="C52" s="11" t="s">
        <v>54</v>
      </c>
      <c r="D52" s="10" t="s">
        <v>21</v>
      </c>
      <c r="E52" s="10" t="s">
        <v>35</v>
      </c>
      <c r="F52" s="10" t="s">
        <v>50</v>
      </c>
      <c r="G52" s="10" t="s">
        <v>53</v>
      </c>
      <c r="H52" s="26">
        <f>H53</f>
        <v>100</v>
      </c>
      <c r="I52" s="24">
        <v>0</v>
      </c>
      <c r="J52" s="24">
        <v>0</v>
      </c>
    </row>
    <row r="53" spans="1:10" s="35" customFormat="1" ht="12.75">
      <c r="A53" s="10" t="s">
        <v>85</v>
      </c>
      <c r="B53" s="10" t="s">
        <v>244</v>
      </c>
      <c r="C53" s="36" t="s">
        <v>54</v>
      </c>
      <c r="D53" s="37" t="s">
        <v>21</v>
      </c>
      <c r="E53" s="37" t="s">
        <v>35</v>
      </c>
      <c r="F53" s="37" t="s">
        <v>50</v>
      </c>
      <c r="G53" s="37" t="s">
        <v>53</v>
      </c>
      <c r="H53" s="27">
        <v>100</v>
      </c>
      <c r="I53" s="24">
        <v>0</v>
      </c>
      <c r="J53" s="24">
        <v>0</v>
      </c>
    </row>
    <row r="54" spans="1:10" ht="12.75">
      <c r="A54" s="10" t="s">
        <v>86</v>
      </c>
      <c r="B54" s="10" t="s">
        <v>244</v>
      </c>
      <c r="C54" s="11" t="s">
        <v>57</v>
      </c>
      <c r="D54" s="10" t="s">
        <v>21</v>
      </c>
      <c r="E54" s="10" t="s">
        <v>37</v>
      </c>
      <c r="F54" s="10"/>
      <c r="G54" s="10"/>
      <c r="H54" s="26">
        <f aca="true" t="shared" si="1" ref="H54:I56">H55</f>
        <v>16.782</v>
      </c>
      <c r="I54" s="23">
        <f t="shared" si="1"/>
        <v>11.559</v>
      </c>
      <c r="J54" s="24">
        <f t="shared" si="0"/>
        <v>68.87736860922416</v>
      </c>
    </row>
    <row r="55" spans="1:10" ht="52.5">
      <c r="A55" s="10" t="s">
        <v>87</v>
      </c>
      <c r="B55" s="10" t="s">
        <v>244</v>
      </c>
      <c r="C55" s="11" t="s">
        <v>60</v>
      </c>
      <c r="D55" s="10" t="s">
        <v>21</v>
      </c>
      <c r="E55" s="10" t="s">
        <v>37</v>
      </c>
      <c r="F55" s="10" t="s">
        <v>59</v>
      </c>
      <c r="G55" s="10"/>
      <c r="H55" s="26">
        <f t="shared" si="1"/>
        <v>16.782</v>
      </c>
      <c r="I55" s="23">
        <f t="shared" si="1"/>
        <v>11.559</v>
      </c>
      <c r="J55" s="24">
        <f t="shared" si="0"/>
        <v>68.87736860922416</v>
      </c>
    </row>
    <row r="56" spans="1:10" ht="31.5">
      <c r="A56" s="10" t="s">
        <v>90</v>
      </c>
      <c r="B56" s="10" t="s">
        <v>244</v>
      </c>
      <c r="C56" s="11" t="s">
        <v>45</v>
      </c>
      <c r="D56" s="10" t="s">
        <v>21</v>
      </c>
      <c r="E56" s="10" t="s">
        <v>37</v>
      </c>
      <c r="F56" s="10" t="s">
        <v>59</v>
      </c>
      <c r="G56" s="10" t="s">
        <v>44</v>
      </c>
      <c r="H56" s="26">
        <f t="shared" si="1"/>
        <v>16.782</v>
      </c>
      <c r="I56" s="23">
        <f t="shared" si="1"/>
        <v>11.559</v>
      </c>
      <c r="J56" s="24">
        <f t="shared" si="0"/>
        <v>68.87736860922416</v>
      </c>
    </row>
    <row r="57" spans="1:10" ht="33.75">
      <c r="A57" s="10" t="s">
        <v>91</v>
      </c>
      <c r="B57" s="10" t="s">
        <v>244</v>
      </c>
      <c r="C57" s="36" t="s">
        <v>45</v>
      </c>
      <c r="D57" s="37" t="s">
        <v>21</v>
      </c>
      <c r="E57" s="37" t="s">
        <v>37</v>
      </c>
      <c r="F57" s="37" t="s">
        <v>59</v>
      </c>
      <c r="G57" s="37" t="s">
        <v>44</v>
      </c>
      <c r="H57" s="27">
        <v>16.782</v>
      </c>
      <c r="I57" s="24">
        <v>11.559</v>
      </c>
      <c r="J57" s="24">
        <f t="shared" si="0"/>
        <v>68.87736860922416</v>
      </c>
    </row>
    <row r="58" spans="1:10" ht="12.75">
      <c r="A58" s="10" t="s">
        <v>92</v>
      </c>
      <c r="B58" s="10" t="s">
        <v>244</v>
      </c>
      <c r="C58" s="11" t="s">
        <v>64</v>
      </c>
      <c r="D58" s="10" t="s">
        <v>23</v>
      </c>
      <c r="E58" s="10"/>
      <c r="F58" s="10"/>
      <c r="G58" s="10"/>
      <c r="H58" s="26">
        <f>H59</f>
        <v>566.871</v>
      </c>
      <c r="I58" s="23">
        <f>I59</f>
        <v>391.47799999999995</v>
      </c>
      <c r="J58" s="24">
        <f t="shared" si="0"/>
        <v>69.05945091564041</v>
      </c>
    </row>
    <row r="59" spans="1:10" ht="21">
      <c r="A59" s="10" t="s">
        <v>93</v>
      </c>
      <c r="B59" s="10" t="s">
        <v>244</v>
      </c>
      <c r="C59" s="11" t="s">
        <v>67</v>
      </c>
      <c r="D59" s="10" t="s">
        <v>23</v>
      </c>
      <c r="E59" s="10" t="s">
        <v>66</v>
      </c>
      <c r="F59" s="10"/>
      <c r="G59" s="10"/>
      <c r="H59" s="26">
        <f>H60</f>
        <v>566.871</v>
      </c>
      <c r="I59" s="23">
        <f>I60</f>
        <v>391.47799999999995</v>
      </c>
      <c r="J59" s="24">
        <f t="shared" si="0"/>
        <v>69.05945091564041</v>
      </c>
    </row>
    <row r="60" spans="1:10" ht="31.5">
      <c r="A60" s="10" t="s">
        <v>94</v>
      </c>
      <c r="B60" s="10" t="s">
        <v>244</v>
      </c>
      <c r="C60" s="11" t="s">
        <v>70</v>
      </c>
      <c r="D60" s="10" t="s">
        <v>23</v>
      </c>
      <c r="E60" s="10" t="s">
        <v>66</v>
      </c>
      <c r="F60" s="10" t="s">
        <v>69</v>
      </c>
      <c r="G60" s="10"/>
      <c r="H60" s="26">
        <f>H61+H63+H65+H67</f>
        <v>566.871</v>
      </c>
      <c r="I60" s="23">
        <f>I61+I63+I65+I67</f>
        <v>391.47799999999995</v>
      </c>
      <c r="J60" s="24">
        <f t="shared" si="0"/>
        <v>69.05945091564041</v>
      </c>
    </row>
    <row r="61" spans="1:10" ht="31.5">
      <c r="A61" s="10" t="s">
        <v>95</v>
      </c>
      <c r="B61" s="10" t="s">
        <v>244</v>
      </c>
      <c r="C61" s="11" t="s">
        <v>28</v>
      </c>
      <c r="D61" s="10" t="s">
        <v>23</v>
      </c>
      <c r="E61" s="10" t="s">
        <v>66</v>
      </c>
      <c r="F61" s="10" t="s">
        <v>69</v>
      </c>
      <c r="G61" s="10" t="s">
        <v>27</v>
      </c>
      <c r="H61" s="26">
        <f>H62</f>
        <v>311</v>
      </c>
      <c r="I61" s="23">
        <f>I62</f>
        <v>236.112</v>
      </c>
      <c r="J61" s="24">
        <f t="shared" si="0"/>
        <v>75.92025723472669</v>
      </c>
    </row>
    <row r="62" spans="1:10" ht="33.75">
      <c r="A62" s="10" t="s">
        <v>96</v>
      </c>
      <c r="B62" s="10" t="s">
        <v>244</v>
      </c>
      <c r="C62" s="36" t="s">
        <v>28</v>
      </c>
      <c r="D62" s="37" t="s">
        <v>23</v>
      </c>
      <c r="E62" s="37" t="s">
        <v>66</v>
      </c>
      <c r="F62" s="37" t="s">
        <v>69</v>
      </c>
      <c r="G62" s="37" t="s">
        <v>27</v>
      </c>
      <c r="H62" s="27">
        <v>311</v>
      </c>
      <c r="I62" s="24">
        <v>236.112</v>
      </c>
      <c r="J62" s="24">
        <f t="shared" si="0"/>
        <v>75.92025723472669</v>
      </c>
    </row>
    <row r="63" spans="1:10" ht="31.5">
      <c r="A63" s="10" t="s">
        <v>98</v>
      </c>
      <c r="B63" s="10" t="s">
        <v>244</v>
      </c>
      <c r="C63" s="11" t="s">
        <v>39</v>
      </c>
      <c r="D63" s="10" t="s">
        <v>23</v>
      </c>
      <c r="E63" s="10" t="s">
        <v>66</v>
      </c>
      <c r="F63" s="10" t="s">
        <v>69</v>
      </c>
      <c r="G63" s="10" t="s">
        <v>38</v>
      </c>
      <c r="H63" s="26">
        <f>H64</f>
        <v>60</v>
      </c>
      <c r="I63" s="23">
        <f>I64</f>
        <v>32.6</v>
      </c>
      <c r="J63" s="24">
        <v>0</v>
      </c>
    </row>
    <row r="64" spans="1:10" ht="33.75">
      <c r="A64" s="10" t="s">
        <v>99</v>
      </c>
      <c r="B64" s="10" t="s">
        <v>244</v>
      </c>
      <c r="C64" s="36" t="s">
        <v>39</v>
      </c>
      <c r="D64" s="37" t="s">
        <v>23</v>
      </c>
      <c r="E64" s="37" t="s">
        <v>66</v>
      </c>
      <c r="F64" s="37" t="s">
        <v>69</v>
      </c>
      <c r="G64" s="37" t="s">
        <v>38</v>
      </c>
      <c r="H64" s="27">
        <v>60</v>
      </c>
      <c r="I64" s="24">
        <v>32.6</v>
      </c>
      <c r="J64" s="24">
        <v>0</v>
      </c>
    </row>
    <row r="65" spans="1:10" ht="21">
      <c r="A65" s="10" t="s">
        <v>100</v>
      </c>
      <c r="B65" s="10" t="s">
        <v>244</v>
      </c>
      <c r="C65" s="11" t="s">
        <v>30</v>
      </c>
      <c r="D65" s="10" t="s">
        <v>23</v>
      </c>
      <c r="E65" s="10" t="s">
        <v>66</v>
      </c>
      <c r="F65" s="10" t="s">
        <v>69</v>
      </c>
      <c r="G65" s="10" t="s">
        <v>29</v>
      </c>
      <c r="H65" s="26">
        <f>H66</f>
        <v>94</v>
      </c>
      <c r="I65" s="23">
        <f>I66</f>
        <v>71.306</v>
      </c>
      <c r="J65" s="24">
        <f t="shared" si="0"/>
        <v>75.85744680851063</v>
      </c>
    </row>
    <row r="66" spans="1:10" ht="22.5">
      <c r="A66" s="10" t="s">
        <v>103</v>
      </c>
      <c r="B66" s="10" t="s">
        <v>244</v>
      </c>
      <c r="C66" s="36" t="s">
        <v>30</v>
      </c>
      <c r="D66" s="37" t="s">
        <v>23</v>
      </c>
      <c r="E66" s="37" t="s">
        <v>66</v>
      </c>
      <c r="F66" s="37" t="s">
        <v>69</v>
      </c>
      <c r="G66" s="37" t="s">
        <v>29</v>
      </c>
      <c r="H66" s="27">
        <v>94</v>
      </c>
      <c r="I66" s="24">
        <v>71.306</v>
      </c>
      <c r="J66" s="24">
        <f t="shared" si="0"/>
        <v>75.85744680851063</v>
      </c>
    </row>
    <row r="67" spans="1:10" ht="31.5">
      <c r="A67" s="10" t="s">
        <v>105</v>
      </c>
      <c r="B67" s="10" t="s">
        <v>244</v>
      </c>
      <c r="C67" s="11" t="s">
        <v>45</v>
      </c>
      <c r="D67" s="10" t="s">
        <v>23</v>
      </c>
      <c r="E67" s="10" t="s">
        <v>66</v>
      </c>
      <c r="F67" s="10" t="s">
        <v>69</v>
      </c>
      <c r="G67" s="10" t="s">
        <v>44</v>
      </c>
      <c r="H67" s="26">
        <f>H68</f>
        <v>101.871</v>
      </c>
      <c r="I67" s="23">
        <f>I68</f>
        <v>51.46</v>
      </c>
      <c r="J67" s="24">
        <f t="shared" si="0"/>
        <v>50.514866841397456</v>
      </c>
    </row>
    <row r="68" spans="1:10" ht="33.75">
      <c r="A68" s="10" t="s">
        <v>108</v>
      </c>
      <c r="B68" s="10" t="s">
        <v>244</v>
      </c>
      <c r="C68" s="31" t="s">
        <v>45</v>
      </c>
      <c r="D68" s="32" t="s">
        <v>23</v>
      </c>
      <c r="E68" s="32" t="s">
        <v>66</v>
      </c>
      <c r="F68" s="32" t="s">
        <v>69</v>
      </c>
      <c r="G68" s="32" t="s">
        <v>44</v>
      </c>
      <c r="H68" s="28">
        <v>101.871</v>
      </c>
      <c r="I68" s="24">
        <v>51.46</v>
      </c>
      <c r="J68" s="24">
        <f t="shared" si="0"/>
        <v>50.514866841397456</v>
      </c>
    </row>
    <row r="69" spans="1:10" ht="36">
      <c r="A69" s="10" t="s">
        <v>109</v>
      </c>
      <c r="B69" s="10" t="s">
        <v>244</v>
      </c>
      <c r="C69" s="21" t="s">
        <v>210</v>
      </c>
      <c r="D69" s="10" t="s">
        <v>66</v>
      </c>
      <c r="E69" s="15"/>
      <c r="F69" s="15"/>
      <c r="G69" s="15"/>
      <c r="H69" s="26">
        <f>H70+H73</f>
        <v>953.168</v>
      </c>
      <c r="I69" s="23">
        <f>I70+I73</f>
        <v>953.168</v>
      </c>
      <c r="J69" s="24">
        <f t="shared" si="0"/>
        <v>100</v>
      </c>
    </row>
    <row r="70" spans="1:10" ht="42">
      <c r="A70" s="10" t="s">
        <v>110</v>
      </c>
      <c r="B70" s="10" t="s">
        <v>244</v>
      </c>
      <c r="C70" s="11" t="s">
        <v>211</v>
      </c>
      <c r="D70" s="10" t="s">
        <v>66</v>
      </c>
      <c r="E70" s="16" t="s">
        <v>88</v>
      </c>
      <c r="F70" s="10" t="s">
        <v>212</v>
      </c>
      <c r="G70" s="15"/>
      <c r="H70" s="26">
        <f>H71</f>
        <v>659.63</v>
      </c>
      <c r="I70" s="23">
        <f>I71</f>
        <v>659.63</v>
      </c>
      <c r="J70" s="24">
        <f t="shared" si="0"/>
        <v>100</v>
      </c>
    </row>
    <row r="71" spans="1:10" ht="31.5">
      <c r="A71" s="10" t="s">
        <v>112</v>
      </c>
      <c r="B71" s="10" t="s">
        <v>244</v>
      </c>
      <c r="C71" s="11" t="s">
        <v>45</v>
      </c>
      <c r="D71" s="10" t="s">
        <v>66</v>
      </c>
      <c r="E71" s="10" t="s">
        <v>88</v>
      </c>
      <c r="F71" s="10" t="s">
        <v>212</v>
      </c>
      <c r="G71" s="10" t="s">
        <v>44</v>
      </c>
      <c r="H71" s="26">
        <f>H72</f>
        <v>659.63</v>
      </c>
      <c r="I71" s="24">
        <f>I72</f>
        <v>659.63</v>
      </c>
      <c r="J71" s="24">
        <f t="shared" si="0"/>
        <v>100</v>
      </c>
    </row>
    <row r="72" spans="1:10" ht="33.75">
      <c r="A72" s="10" t="s">
        <v>114</v>
      </c>
      <c r="B72" s="10" t="s">
        <v>244</v>
      </c>
      <c r="C72" s="31" t="s">
        <v>45</v>
      </c>
      <c r="D72" s="39" t="s">
        <v>66</v>
      </c>
      <c r="E72" s="39" t="s">
        <v>88</v>
      </c>
      <c r="F72" s="39" t="s">
        <v>212</v>
      </c>
      <c r="G72" s="39" t="s">
        <v>44</v>
      </c>
      <c r="H72" s="30">
        <v>659.63</v>
      </c>
      <c r="I72" s="24">
        <v>659.63</v>
      </c>
      <c r="J72" s="24">
        <f t="shared" si="0"/>
        <v>100</v>
      </c>
    </row>
    <row r="73" spans="1:10" ht="24">
      <c r="A73" s="10" t="s">
        <v>115</v>
      </c>
      <c r="B73" s="10" t="s">
        <v>244</v>
      </c>
      <c r="C73" s="21" t="s">
        <v>213</v>
      </c>
      <c r="D73" s="10" t="s">
        <v>66</v>
      </c>
      <c r="E73" s="10" t="s">
        <v>12</v>
      </c>
      <c r="F73" s="10"/>
      <c r="G73" s="10"/>
      <c r="H73" s="26">
        <f>H74+H78+H82+H76+H80</f>
        <v>293.538</v>
      </c>
      <c r="I73" s="23">
        <f>I74+I78+I82+I76+I80</f>
        <v>293.538</v>
      </c>
      <c r="J73" s="24">
        <f t="shared" si="0"/>
        <v>100</v>
      </c>
    </row>
    <row r="74" spans="1:10" ht="22.5">
      <c r="A74" s="10" t="s">
        <v>116</v>
      </c>
      <c r="B74" s="10" t="s">
        <v>244</v>
      </c>
      <c r="C74" s="17" t="s">
        <v>214</v>
      </c>
      <c r="D74" s="16" t="s">
        <v>66</v>
      </c>
      <c r="E74" s="16" t="s">
        <v>12</v>
      </c>
      <c r="F74" s="16" t="s">
        <v>215</v>
      </c>
      <c r="G74" s="16" t="s">
        <v>44</v>
      </c>
      <c r="H74" s="22">
        <f>H75</f>
        <v>100</v>
      </c>
      <c r="I74" s="24">
        <f>I75</f>
        <v>100</v>
      </c>
      <c r="J74" s="24">
        <f t="shared" si="0"/>
        <v>100</v>
      </c>
    </row>
    <row r="75" spans="1:10" ht="33.75">
      <c r="A75" s="10" t="s">
        <v>118</v>
      </c>
      <c r="B75" s="10" t="s">
        <v>244</v>
      </c>
      <c r="C75" s="31" t="s">
        <v>45</v>
      </c>
      <c r="D75" s="15" t="s">
        <v>66</v>
      </c>
      <c r="E75" s="15" t="s">
        <v>12</v>
      </c>
      <c r="F75" s="15" t="s">
        <v>215</v>
      </c>
      <c r="G75" s="15" t="s">
        <v>44</v>
      </c>
      <c r="H75" s="29">
        <v>100</v>
      </c>
      <c r="I75" s="24">
        <v>100</v>
      </c>
      <c r="J75" s="24">
        <f t="shared" si="0"/>
        <v>100</v>
      </c>
    </row>
    <row r="76" spans="1:10" s="35" customFormat="1" ht="22.5">
      <c r="A76" s="10" t="s">
        <v>119</v>
      </c>
      <c r="B76" s="10" t="s">
        <v>244</v>
      </c>
      <c r="C76" s="17" t="s">
        <v>214</v>
      </c>
      <c r="D76" s="16" t="s">
        <v>66</v>
      </c>
      <c r="E76" s="16" t="s">
        <v>12</v>
      </c>
      <c r="F76" s="16" t="s">
        <v>215</v>
      </c>
      <c r="G76" s="16" t="s">
        <v>279</v>
      </c>
      <c r="H76" s="22">
        <f>H77</f>
        <v>126.384</v>
      </c>
      <c r="I76" s="34">
        <f>I77</f>
        <v>126.384</v>
      </c>
      <c r="J76" s="34">
        <v>100</v>
      </c>
    </row>
    <row r="77" spans="1:10" ht="33.75">
      <c r="A77" s="10" t="s">
        <v>120</v>
      </c>
      <c r="B77" s="10" t="s">
        <v>244</v>
      </c>
      <c r="C77" s="31" t="s">
        <v>45</v>
      </c>
      <c r="D77" s="15" t="s">
        <v>66</v>
      </c>
      <c r="E77" s="15" t="s">
        <v>12</v>
      </c>
      <c r="F77" s="15" t="s">
        <v>215</v>
      </c>
      <c r="G77" s="15" t="s">
        <v>265</v>
      </c>
      <c r="H77" s="29">
        <v>126.384</v>
      </c>
      <c r="I77" s="24">
        <v>126.384</v>
      </c>
      <c r="J77" s="24">
        <v>100</v>
      </c>
    </row>
    <row r="78" spans="1:10" s="35" customFormat="1" ht="22.5">
      <c r="A78" s="10" t="s">
        <v>123</v>
      </c>
      <c r="B78" s="10" t="s">
        <v>244</v>
      </c>
      <c r="C78" s="17" t="s">
        <v>216</v>
      </c>
      <c r="D78" s="16" t="s">
        <v>66</v>
      </c>
      <c r="E78" s="16" t="s">
        <v>12</v>
      </c>
      <c r="F78" s="16" t="s">
        <v>270</v>
      </c>
      <c r="G78" s="16" t="s">
        <v>44</v>
      </c>
      <c r="H78" s="22">
        <f>H79</f>
        <v>11.111</v>
      </c>
      <c r="I78" s="34">
        <f>I79</f>
        <v>11.111</v>
      </c>
      <c r="J78" s="34">
        <v>100</v>
      </c>
    </row>
    <row r="79" spans="1:10" ht="33.75">
      <c r="A79" s="10" t="s">
        <v>124</v>
      </c>
      <c r="B79" s="10" t="s">
        <v>244</v>
      </c>
      <c r="C79" s="31" t="s">
        <v>45</v>
      </c>
      <c r="D79" s="15" t="s">
        <v>66</v>
      </c>
      <c r="E79" s="15" t="s">
        <v>12</v>
      </c>
      <c r="F79" s="15" t="s">
        <v>270</v>
      </c>
      <c r="G79" s="15" t="s">
        <v>44</v>
      </c>
      <c r="H79" s="29">
        <v>11.111</v>
      </c>
      <c r="I79" s="24">
        <v>11.111</v>
      </c>
      <c r="J79" s="24">
        <f t="shared" si="0"/>
        <v>100</v>
      </c>
    </row>
    <row r="80" spans="1:10" s="35" customFormat="1" ht="22.5">
      <c r="A80" s="10" t="s">
        <v>125</v>
      </c>
      <c r="B80" s="10" t="s">
        <v>244</v>
      </c>
      <c r="C80" s="17" t="s">
        <v>216</v>
      </c>
      <c r="D80" s="16" t="s">
        <v>66</v>
      </c>
      <c r="E80" s="16" t="s">
        <v>12</v>
      </c>
      <c r="F80" s="16" t="s">
        <v>270</v>
      </c>
      <c r="G80" s="16" t="s">
        <v>279</v>
      </c>
      <c r="H80" s="22">
        <f>H81</f>
        <v>14.043</v>
      </c>
      <c r="I80" s="34">
        <f>I81</f>
        <v>14.043</v>
      </c>
      <c r="J80" s="34">
        <v>100</v>
      </c>
    </row>
    <row r="81" spans="1:10" ht="33.75">
      <c r="A81" s="10" t="s">
        <v>127</v>
      </c>
      <c r="B81" s="10" t="s">
        <v>244</v>
      </c>
      <c r="C81" s="31" t="s">
        <v>45</v>
      </c>
      <c r="D81" s="15" t="s">
        <v>66</v>
      </c>
      <c r="E81" s="15" t="s">
        <v>12</v>
      </c>
      <c r="F81" s="15" t="s">
        <v>270</v>
      </c>
      <c r="G81" s="15" t="s">
        <v>265</v>
      </c>
      <c r="H81" s="29">
        <v>14.043</v>
      </c>
      <c r="I81" s="24">
        <v>14.043</v>
      </c>
      <c r="J81" s="24">
        <v>100</v>
      </c>
    </row>
    <row r="82" spans="1:10" s="35" customFormat="1" ht="22.5">
      <c r="A82" s="10" t="s">
        <v>129</v>
      </c>
      <c r="B82" s="10" t="s">
        <v>244</v>
      </c>
      <c r="C82" s="17" t="s">
        <v>271</v>
      </c>
      <c r="D82" s="16" t="s">
        <v>66</v>
      </c>
      <c r="E82" s="16" t="s">
        <v>12</v>
      </c>
      <c r="F82" s="16" t="s">
        <v>212</v>
      </c>
      <c r="G82" s="16" t="s">
        <v>44</v>
      </c>
      <c r="H82" s="22">
        <f>H83</f>
        <v>42</v>
      </c>
      <c r="I82" s="24">
        <f>I83</f>
        <v>42</v>
      </c>
      <c r="J82" s="24">
        <f>I82/H82*100</f>
        <v>100</v>
      </c>
    </row>
    <row r="83" spans="1:10" ht="33.75">
      <c r="A83" s="10" t="s">
        <v>132</v>
      </c>
      <c r="B83" s="10" t="s">
        <v>244</v>
      </c>
      <c r="C83" s="31" t="s">
        <v>45</v>
      </c>
      <c r="D83" s="15" t="s">
        <v>66</v>
      </c>
      <c r="E83" s="15" t="s">
        <v>12</v>
      </c>
      <c r="F83" s="15" t="s">
        <v>212</v>
      </c>
      <c r="G83" s="15" t="s">
        <v>44</v>
      </c>
      <c r="H83" s="29">
        <v>42</v>
      </c>
      <c r="I83" s="24">
        <v>42</v>
      </c>
      <c r="J83" s="24">
        <f>I83/H83*100</f>
        <v>100</v>
      </c>
    </row>
    <row r="84" spans="1:10" ht="12.75">
      <c r="A84" s="10" t="s">
        <v>133</v>
      </c>
      <c r="B84" s="10" t="s">
        <v>244</v>
      </c>
      <c r="C84" s="11" t="s">
        <v>80</v>
      </c>
      <c r="D84" s="10" t="s">
        <v>31</v>
      </c>
      <c r="E84" s="10"/>
      <c r="F84" s="10"/>
      <c r="G84" s="10"/>
      <c r="H84" s="26">
        <f>H85+H89</f>
        <v>9615.481</v>
      </c>
      <c r="I84" s="23">
        <f>I85+I89</f>
        <v>6146.839</v>
      </c>
      <c r="J84" s="24">
        <f t="shared" si="0"/>
        <v>63.92648480091636</v>
      </c>
    </row>
    <row r="85" spans="1:10" ht="16.5" customHeight="1">
      <c r="A85" s="10" t="s">
        <v>135</v>
      </c>
      <c r="B85" s="10" t="s">
        <v>244</v>
      </c>
      <c r="C85" s="11" t="s">
        <v>83</v>
      </c>
      <c r="D85" s="10" t="s">
        <v>31</v>
      </c>
      <c r="E85" s="10" t="s">
        <v>82</v>
      </c>
      <c r="F85" s="10"/>
      <c r="G85" s="10"/>
      <c r="H85" s="26">
        <f aca="true" t="shared" si="2" ref="H85:I87">H86</f>
        <v>3498.423</v>
      </c>
      <c r="I85" s="23">
        <f t="shared" si="2"/>
        <v>1983.421</v>
      </c>
      <c r="J85" s="24">
        <f t="shared" si="0"/>
        <v>56.694716447953844</v>
      </c>
    </row>
    <row r="86" spans="1:10" ht="67.5" customHeight="1">
      <c r="A86" s="10" t="s">
        <v>136</v>
      </c>
      <c r="B86" s="10" t="s">
        <v>244</v>
      </c>
      <c r="C86" s="11" t="s">
        <v>264</v>
      </c>
      <c r="D86" s="10" t="s">
        <v>31</v>
      </c>
      <c r="E86" s="10" t="s">
        <v>82</v>
      </c>
      <c r="F86" s="10" t="s">
        <v>217</v>
      </c>
      <c r="G86" s="10"/>
      <c r="H86" s="26">
        <f t="shared" si="2"/>
        <v>3498.423</v>
      </c>
      <c r="I86" s="24">
        <f t="shared" si="2"/>
        <v>1983.421</v>
      </c>
      <c r="J86" s="24">
        <f t="shared" si="0"/>
        <v>56.694716447953844</v>
      </c>
    </row>
    <row r="87" spans="1:10" ht="60.75" customHeight="1">
      <c r="A87" s="10" t="s">
        <v>137</v>
      </c>
      <c r="B87" s="10" t="s">
        <v>244</v>
      </c>
      <c r="C87" s="40" t="s">
        <v>218</v>
      </c>
      <c r="D87" s="10" t="s">
        <v>31</v>
      </c>
      <c r="E87" s="10" t="s">
        <v>82</v>
      </c>
      <c r="F87" s="10" t="s">
        <v>217</v>
      </c>
      <c r="G87" s="10" t="s">
        <v>219</v>
      </c>
      <c r="H87" s="26">
        <f t="shared" si="2"/>
        <v>3498.423</v>
      </c>
      <c r="I87" s="24">
        <f t="shared" si="2"/>
        <v>1983.421</v>
      </c>
      <c r="J87" s="24">
        <f t="shared" si="0"/>
        <v>56.694716447953844</v>
      </c>
    </row>
    <row r="88" spans="1:10" ht="60" customHeight="1">
      <c r="A88" s="10" t="s">
        <v>139</v>
      </c>
      <c r="B88" s="10" t="s">
        <v>244</v>
      </c>
      <c r="C88" s="36" t="s">
        <v>218</v>
      </c>
      <c r="D88" s="37" t="s">
        <v>31</v>
      </c>
      <c r="E88" s="37" t="s">
        <v>82</v>
      </c>
      <c r="F88" s="37" t="s">
        <v>217</v>
      </c>
      <c r="G88" s="37" t="s">
        <v>219</v>
      </c>
      <c r="H88" s="27">
        <v>3498.423</v>
      </c>
      <c r="I88" s="24">
        <v>1983.421</v>
      </c>
      <c r="J88" s="24">
        <f t="shared" si="0"/>
        <v>56.694716447953844</v>
      </c>
    </row>
    <row r="89" spans="1:10" ht="12.75">
      <c r="A89" s="10" t="s">
        <v>287</v>
      </c>
      <c r="B89" s="10" t="s">
        <v>244</v>
      </c>
      <c r="C89" s="11" t="s">
        <v>89</v>
      </c>
      <c r="D89" s="10" t="s">
        <v>31</v>
      </c>
      <c r="E89" s="10" t="s">
        <v>88</v>
      </c>
      <c r="F89" s="10"/>
      <c r="G89" s="10"/>
      <c r="H89" s="26">
        <f>H90+H96+H99+H102+H93</f>
        <v>6117.057999999999</v>
      </c>
      <c r="I89" s="23">
        <f>I90+I96+I99+I102+I93</f>
        <v>4163.418</v>
      </c>
      <c r="J89" s="24">
        <f t="shared" si="0"/>
        <v>68.06242478001681</v>
      </c>
    </row>
    <row r="90" spans="1:10" ht="42">
      <c r="A90" s="10" t="s">
        <v>288</v>
      </c>
      <c r="B90" s="10" t="s">
        <v>244</v>
      </c>
      <c r="C90" s="11" t="s">
        <v>198</v>
      </c>
      <c r="D90" s="10" t="s">
        <v>31</v>
      </c>
      <c r="E90" s="10" t="s">
        <v>88</v>
      </c>
      <c r="F90" s="10" t="s">
        <v>193</v>
      </c>
      <c r="G90" s="10"/>
      <c r="H90" s="26">
        <f>H91</f>
        <v>1676.1</v>
      </c>
      <c r="I90" s="23">
        <f>I91</f>
        <v>0</v>
      </c>
      <c r="J90" s="24">
        <f t="shared" si="0"/>
        <v>0</v>
      </c>
    </row>
    <row r="91" spans="1:10" ht="31.5">
      <c r="A91" s="10" t="s">
        <v>249</v>
      </c>
      <c r="B91" s="10" t="s">
        <v>244</v>
      </c>
      <c r="C91" s="11" t="s">
        <v>45</v>
      </c>
      <c r="D91" s="10" t="s">
        <v>31</v>
      </c>
      <c r="E91" s="10" t="s">
        <v>88</v>
      </c>
      <c r="F91" s="10" t="s">
        <v>193</v>
      </c>
      <c r="G91" s="10" t="s">
        <v>197</v>
      </c>
      <c r="H91" s="26">
        <f>H92</f>
        <v>1676.1</v>
      </c>
      <c r="I91" s="23">
        <f>I92</f>
        <v>0</v>
      </c>
      <c r="J91" s="24">
        <f t="shared" si="0"/>
        <v>0</v>
      </c>
    </row>
    <row r="92" spans="1:10" ht="33.75">
      <c r="A92" s="10" t="s">
        <v>250</v>
      </c>
      <c r="B92" s="10" t="s">
        <v>244</v>
      </c>
      <c r="C92" s="31" t="s">
        <v>45</v>
      </c>
      <c r="D92" s="32" t="s">
        <v>31</v>
      </c>
      <c r="E92" s="32" t="s">
        <v>88</v>
      </c>
      <c r="F92" s="32" t="s">
        <v>193</v>
      </c>
      <c r="G92" s="32" t="s">
        <v>197</v>
      </c>
      <c r="H92" s="28">
        <v>1676.1</v>
      </c>
      <c r="I92" s="24">
        <v>0</v>
      </c>
      <c r="J92" s="24">
        <f t="shared" si="0"/>
        <v>0</v>
      </c>
    </row>
    <row r="93" spans="1:10" ht="21">
      <c r="A93" s="10" t="s">
        <v>141</v>
      </c>
      <c r="B93" s="10" t="s">
        <v>244</v>
      </c>
      <c r="C93" s="11" t="s">
        <v>194</v>
      </c>
      <c r="D93" s="10" t="s">
        <v>31</v>
      </c>
      <c r="E93" s="10" t="s">
        <v>88</v>
      </c>
      <c r="F93" s="16"/>
      <c r="G93" s="10"/>
      <c r="H93" s="26">
        <f>H94</f>
        <v>31.846</v>
      </c>
      <c r="I93" s="23">
        <f>I94</f>
        <v>31.846</v>
      </c>
      <c r="J93" s="24">
        <f t="shared" si="0"/>
        <v>100</v>
      </c>
    </row>
    <row r="94" spans="1:10" ht="31.5">
      <c r="A94" s="10" t="s">
        <v>144</v>
      </c>
      <c r="B94" s="10" t="s">
        <v>244</v>
      </c>
      <c r="C94" s="11" t="s">
        <v>45</v>
      </c>
      <c r="D94" s="16" t="s">
        <v>31</v>
      </c>
      <c r="E94" s="16" t="s">
        <v>88</v>
      </c>
      <c r="F94" s="16" t="s">
        <v>97</v>
      </c>
      <c r="G94" s="16" t="s">
        <v>197</v>
      </c>
      <c r="H94" s="22">
        <f>H95</f>
        <v>31.846</v>
      </c>
      <c r="I94" s="25">
        <f>I95</f>
        <v>31.846</v>
      </c>
      <c r="J94" s="24">
        <f aca="true" t="shared" si="3" ref="J94:J147">I94/H94*100</f>
        <v>100</v>
      </c>
    </row>
    <row r="95" spans="1:10" ht="33.75">
      <c r="A95" s="10" t="s">
        <v>145</v>
      </c>
      <c r="B95" s="10" t="s">
        <v>244</v>
      </c>
      <c r="C95" s="31" t="s">
        <v>45</v>
      </c>
      <c r="D95" s="32" t="s">
        <v>31</v>
      </c>
      <c r="E95" s="32" t="s">
        <v>88</v>
      </c>
      <c r="F95" s="32" t="s">
        <v>97</v>
      </c>
      <c r="G95" s="32" t="s">
        <v>197</v>
      </c>
      <c r="H95" s="29">
        <v>31.846</v>
      </c>
      <c r="I95" s="24">
        <v>31.846</v>
      </c>
      <c r="J95" s="24">
        <f t="shared" si="3"/>
        <v>100</v>
      </c>
    </row>
    <row r="96" spans="1:10" ht="87.75" customHeight="1">
      <c r="A96" s="10" t="s">
        <v>146</v>
      </c>
      <c r="B96" s="10" t="s">
        <v>244</v>
      </c>
      <c r="C96" s="19" t="s">
        <v>201</v>
      </c>
      <c r="D96" s="10" t="s">
        <v>31</v>
      </c>
      <c r="E96" s="10" t="s">
        <v>88</v>
      </c>
      <c r="F96" s="10" t="s">
        <v>97</v>
      </c>
      <c r="G96" s="10"/>
      <c r="H96" s="26">
        <f>H97</f>
        <v>377.54</v>
      </c>
      <c r="I96" s="23">
        <f>I97</f>
        <v>100</v>
      </c>
      <c r="J96" s="24">
        <f t="shared" si="3"/>
        <v>26.487259628118874</v>
      </c>
    </row>
    <row r="97" spans="1:10" ht="54.75" customHeight="1">
      <c r="A97" s="10" t="s">
        <v>148</v>
      </c>
      <c r="B97" s="10" t="s">
        <v>244</v>
      </c>
      <c r="C97" s="11" t="s">
        <v>195</v>
      </c>
      <c r="D97" s="10" t="s">
        <v>31</v>
      </c>
      <c r="E97" s="10" t="s">
        <v>88</v>
      </c>
      <c r="F97" s="10" t="s">
        <v>97</v>
      </c>
      <c r="G97" s="10" t="s">
        <v>197</v>
      </c>
      <c r="H97" s="26">
        <f>H98</f>
        <v>377.54</v>
      </c>
      <c r="I97" s="23">
        <f>I98</f>
        <v>100</v>
      </c>
      <c r="J97" s="24">
        <f t="shared" si="3"/>
        <v>26.487259628118874</v>
      </c>
    </row>
    <row r="98" spans="1:10" ht="56.25">
      <c r="A98" s="10" t="s">
        <v>149</v>
      </c>
      <c r="B98" s="10" t="s">
        <v>244</v>
      </c>
      <c r="C98" s="18" t="s">
        <v>196</v>
      </c>
      <c r="D98" s="37" t="s">
        <v>31</v>
      </c>
      <c r="E98" s="37" t="s">
        <v>88</v>
      </c>
      <c r="F98" s="37" t="s">
        <v>97</v>
      </c>
      <c r="G98" s="37" t="s">
        <v>197</v>
      </c>
      <c r="H98" s="27">
        <v>377.54</v>
      </c>
      <c r="I98" s="24">
        <v>100</v>
      </c>
      <c r="J98" s="24">
        <f t="shared" si="3"/>
        <v>26.487259628118874</v>
      </c>
    </row>
    <row r="99" spans="1:10" ht="42">
      <c r="A99" s="10" t="s">
        <v>150</v>
      </c>
      <c r="B99" s="10" t="s">
        <v>244</v>
      </c>
      <c r="C99" s="11" t="s">
        <v>199</v>
      </c>
      <c r="D99" s="10" t="s">
        <v>31</v>
      </c>
      <c r="E99" s="10" t="s">
        <v>88</v>
      </c>
      <c r="F99" s="10" t="s">
        <v>200</v>
      </c>
      <c r="G99" s="10"/>
      <c r="H99" s="26">
        <f>H100</f>
        <v>3956.4</v>
      </c>
      <c r="I99" s="23">
        <f>I100</f>
        <v>3956.4</v>
      </c>
      <c r="J99" s="24">
        <f t="shared" si="3"/>
        <v>100</v>
      </c>
    </row>
    <row r="100" spans="1:10" ht="52.5">
      <c r="A100" s="10" t="s">
        <v>151</v>
      </c>
      <c r="B100" s="10" t="s">
        <v>244</v>
      </c>
      <c r="C100" s="11" t="s">
        <v>195</v>
      </c>
      <c r="D100" s="10" t="s">
        <v>31</v>
      </c>
      <c r="E100" s="10" t="s">
        <v>88</v>
      </c>
      <c r="F100" s="10" t="s">
        <v>200</v>
      </c>
      <c r="G100" s="10" t="s">
        <v>197</v>
      </c>
      <c r="H100" s="26">
        <f>H101</f>
        <v>3956.4</v>
      </c>
      <c r="I100" s="23">
        <f>I101</f>
        <v>3956.4</v>
      </c>
      <c r="J100" s="24">
        <f t="shared" si="3"/>
        <v>100</v>
      </c>
    </row>
    <row r="101" spans="1:10" ht="48.75" customHeight="1">
      <c r="A101" s="10" t="s">
        <v>152</v>
      </c>
      <c r="B101" s="10" t="s">
        <v>244</v>
      </c>
      <c r="C101" s="18" t="s">
        <v>196</v>
      </c>
      <c r="D101" s="15" t="s">
        <v>31</v>
      </c>
      <c r="E101" s="15" t="s">
        <v>88</v>
      </c>
      <c r="F101" s="15" t="s">
        <v>200</v>
      </c>
      <c r="G101" s="15" t="s">
        <v>197</v>
      </c>
      <c r="H101" s="29">
        <v>3956.4</v>
      </c>
      <c r="I101" s="24">
        <v>3956.4</v>
      </c>
      <c r="J101" s="24">
        <f t="shared" si="3"/>
        <v>100</v>
      </c>
    </row>
    <row r="102" spans="1:10" ht="42">
      <c r="A102" s="10" t="s">
        <v>153</v>
      </c>
      <c r="B102" s="10" t="s">
        <v>244</v>
      </c>
      <c r="C102" s="11" t="s">
        <v>220</v>
      </c>
      <c r="D102" s="10" t="s">
        <v>31</v>
      </c>
      <c r="E102" s="10" t="s">
        <v>88</v>
      </c>
      <c r="F102" s="10" t="s">
        <v>97</v>
      </c>
      <c r="G102" s="10"/>
      <c r="H102" s="26">
        <f>H103</f>
        <v>75.172</v>
      </c>
      <c r="I102" s="23">
        <f>I103</f>
        <v>75.172</v>
      </c>
      <c r="J102" s="24">
        <f t="shared" si="3"/>
        <v>100</v>
      </c>
    </row>
    <row r="103" spans="1:10" ht="56.25">
      <c r="A103" s="10" t="s">
        <v>154</v>
      </c>
      <c r="B103" s="10" t="s">
        <v>244</v>
      </c>
      <c r="C103" s="17" t="s">
        <v>195</v>
      </c>
      <c r="D103" s="16" t="s">
        <v>31</v>
      </c>
      <c r="E103" s="16" t="s">
        <v>88</v>
      </c>
      <c r="F103" s="16" t="s">
        <v>97</v>
      </c>
      <c r="G103" s="16" t="s">
        <v>197</v>
      </c>
      <c r="H103" s="22">
        <f>H104</f>
        <v>75.172</v>
      </c>
      <c r="I103" s="25">
        <f>I104</f>
        <v>75.172</v>
      </c>
      <c r="J103" s="24">
        <f t="shared" si="3"/>
        <v>100</v>
      </c>
    </row>
    <row r="104" spans="1:10" ht="56.25">
      <c r="A104" s="10" t="s">
        <v>155</v>
      </c>
      <c r="B104" s="10" t="s">
        <v>244</v>
      </c>
      <c r="C104" s="18" t="s">
        <v>196</v>
      </c>
      <c r="D104" s="15" t="s">
        <v>31</v>
      </c>
      <c r="E104" s="15" t="s">
        <v>88</v>
      </c>
      <c r="F104" s="15" t="s">
        <v>97</v>
      </c>
      <c r="G104" s="15" t="s">
        <v>197</v>
      </c>
      <c r="H104" s="29">
        <v>75.172</v>
      </c>
      <c r="I104" s="24">
        <v>75.172</v>
      </c>
      <c r="J104" s="24">
        <f t="shared" si="3"/>
        <v>100</v>
      </c>
    </row>
    <row r="105" spans="1:10" ht="12.75">
      <c r="A105" s="10" t="s">
        <v>156</v>
      </c>
      <c r="B105" s="10" t="s">
        <v>244</v>
      </c>
      <c r="C105" s="11" t="s">
        <v>102</v>
      </c>
      <c r="D105" s="10" t="s">
        <v>101</v>
      </c>
      <c r="E105" s="10"/>
      <c r="F105" s="10"/>
      <c r="G105" s="10"/>
      <c r="H105" s="26">
        <f>H106+H112+H124</f>
        <v>24852.11</v>
      </c>
      <c r="I105" s="23">
        <f>I106+I112+I124</f>
        <v>21153.423</v>
      </c>
      <c r="J105" s="24">
        <f t="shared" si="3"/>
        <v>85.11721137561358</v>
      </c>
    </row>
    <row r="106" spans="1:10" ht="12.75">
      <c r="A106" s="10" t="s">
        <v>157</v>
      </c>
      <c r="B106" s="10" t="s">
        <v>244</v>
      </c>
      <c r="C106" s="11" t="s">
        <v>104</v>
      </c>
      <c r="D106" s="10" t="s">
        <v>101</v>
      </c>
      <c r="E106" s="10" t="s">
        <v>21</v>
      </c>
      <c r="F106" s="10"/>
      <c r="G106" s="10"/>
      <c r="H106" s="26">
        <f>H107+H110</f>
        <v>550</v>
      </c>
      <c r="I106" s="23">
        <f>I107+I110</f>
        <v>382.334</v>
      </c>
      <c r="J106" s="24">
        <f t="shared" si="3"/>
        <v>69.51527272727273</v>
      </c>
    </row>
    <row r="107" spans="1:10" ht="87.75" customHeight="1">
      <c r="A107" s="10" t="s">
        <v>158</v>
      </c>
      <c r="B107" s="10" t="s">
        <v>244</v>
      </c>
      <c r="C107" s="12" t="s">
        <v>107</v>
      </c>
      <c r="D107" s="10" t="s">
        <v>101</v>
      </c>
      <c r="E107" s="10" t="s">
        <v>21</v>
      </c>
      <c r="F107" s="10" t="s">
        <v>106</v>
      </c>
      <c r="G107" s="10"/>
      <c r="H107" s="26">
        <f>H108</f>
        <v>550</v>
      </c>
      <c r="I107" s="23">
        <f>I108</f>
        <v>382.334</v>
      </c>
      <c r="J107" s="24">
        <f t="shared" si="3"/>
        <v>69.51527272727273</v>
      </c>
    </row>
    <row r="108" spans="1:10" ht="31.5">
      <c r="A108" s="10" t="s">
        <v>159</v>
      </c>
      <c r="B108" s="10" t="s">
        <v>244</v>
      </c>
      <c r="C108" s="11" t="s">
        <v>45</v>
      </c>
      <c r="D108" s="10" t="s">
        <v>101</v>
      </c>
      <c r="E108" s="10" t="s">
        <v>21</v>
      </c>
      <c r="F108" s="10" t="s">
        <v>106</v>
      </c>
      <c r="G108" s="10" t="s">
        <v>44</v>
      </c>
      <c r="H108" s="26">
        <f>H109</f>
        <v>550</v>
      </c>
      <c r="I108" s="23">
        <f>I109</f>
        <v>382.334</v>
      </c>
      <c r="J108" s="24">
        <f t="shared" si="3"/>
        <v>69.51527272727273</v>
      </c>
    </row>
    <row r="109" spans="1:10" ht="33.75">
      <c r="A109" s="10" t="s">
        <v>160</v>
      </c>
      <c r="B109" s="10" t="s">
        <v>244</v>
      </c>
      <c r="C109" s="36" t="s">
        <v>45</v>
      </c>
      <c r="D109" s="37" t="s">
        <v>101</v>
      </c>
      <c r="E109" s="37" t="s">
        <v>21</v>
      </c>
      <c r="F109" s="37" t="s">
        <v>106</v>
      </c>
      <c r="G109" s="37" t="s">
        <v>44</v>
      </c>
      <c r="H109" s="28">
        <v>550</v>
      </c>
      <c r="I109" s="24">
        <v>382.334</v>
      </c>
      <c r="J109" s="24">
        <f t="shared" si="3"/>
        <v>69.51527272727273</v>
      </c>
    </row>
    <row r="110" spans="1:10" ht="12.75">
      <c r="A110" s="10" t="s">
        <v>161</v>
      </c>
      <c r="B110" s="10" t="s">
        <v>244</v>
      </c>
      <c r="C110" s="11" t="s">
        <v>208</v>
      </c>
      <c r="D110" s="10" t="s">
        <v>101</v>
      </c>
      <c r="E110" s="10" t="s">
        <v>21</v>
      </c>
      <c r="F110" s="10" t="s">
        <v>106</v>
      </c>
      <c r="G110" s="10" t="s">
        <v>209</v>
      </c>
      <c r="H110" s="26">
        <f>H111</f>
        <v>0</v>
      </c>
      <c r="I110" s="23">
        <f>I111</f>
        <v>0</v>
      </c>
      <c r="J110" s="24">
        <v>0</v>
      </c>
    </row>
    <row r="111" spans="1:10" ht="12.75">
      <c r="A111" s="10" t="s">
        <v>162</v>
      </c>
      <c r="B111" s="10" t="s">
        <v>244</v>
      </c>
      <c r="C111" s="18" t="s">
        <v>208</v>
      </c>
      <c r="D111" s="15" t="s">
        <v>101</v>
      </c>
      <c r="E111" s="15" t="s">
        <v>21</v>
      </c>
      <c r="F111" s="15" t="s">
        <v>106</v>
      </c>
      <c r="G111" s="15" t="s">
        <v>209</v>
      </c>
      <c r="H111" s="29">
        <v>0</v>
      </c>
      <c r="I111" s="24">
        <v>0</v>
      </c>
      <c r="J111" s="24">
        <v>0</v>
      </c>
    </row>
    <row r="112" spans="1:10" ht="12.75">
      <c r="A112" s="10" t="s">
        <v>163</v>
      </c>
      <c r="B112" s="10" t="s">
        <v>244</v>
      </c>
      <c r="C112" s="11" t="s">
        <v>111</v>
      </c>
      <c r="D112" s="10" t="s">
        <v>101</v>
      </c>
      <c r="E112" s="10" t="s">
        <v>23</v>
      </c>
      <c r="F112" s="10"/>
      <c r="G112" s="10"/>
      <c r="H112" s="26">
        <f>H113+H116+H119+H122</f>
        <v>4804.766</v>
      </c>
      <c r="I112" s="23">
        <f>I113+I116+I119+I122</f>
        <v>3189.3639999999996</v>
      </c>
      <c r="J112" s="24">
        <f t="shared" si="3"/>
        <v>66.3791743448068</v>
      </c>
    </row>
    <row r="113" spans="1:10" ht="73.5">
      <c r="A113" s="10" t="s">
        <v>164</v>
      </c>
      <c r="B113" s="10" t="s">
        <v>244</v>
      </c>
      <c r="C113" s="11" t="s">
        <v>263</v>
      </c>
      <c r="D113" s="10" t="s">
        <v>101</v>
      </c>
      <c r="E113" s="10" t="s">
        <v>23</v>
      </c>
      <c r="F113" s="10" t="s">
        <v>117</v>
      </c>
      <c r="G113" s="10"/>
      <c r="H113" s="26">
        <f>H114</f>
        <v>1489.8</v>
      </c>
      <c r="I113" s="23">
        <f>I114</f>
        <v>1489.8</v>
      </c>
      <c r="J113" s="24">
        <f t="shared" si="3"/>
        <v>100</v>
      </c>
    </row>
    <row r="114" spans="1:10" ht="60.75" customHeight="1">
      <c r="A114" s="10" t="s">
        <v>166</v>
      </c>
      <c r="B114" s="10" t="s">
        <v>244</v>
      </c>
      <c r="C114" s="17" t="s">
        <v>218</v>
      </c>
      <c r="D114" s="10" t="s">
        <v>101</v>
      </c>
      <c r="E114" s="10" t="s">
        <v>23</v>
      </c>
      <c r="F114" s="10" t="s">
        <v>117</v>
      </c>
      <c r="G114" s="10" t="s">
        <v>265</v>
      </c>
      <c r="H114" s="26">
        <f>H115</f>
        <v>1489.8</v>
      </c>
      <c r="I114" s="23">
        <f>I115</f>
        <v>1489.8</v>
      </c>
      <c r="J114" s="24">
        <f t="shared" si="3"/>
        <v>100</v>
      </c>
    </row>
    <row r="115" spans="1:10" ht="67.5">
      <c r="A115" s="10" t="s">
        <v>167</v>
      </c>
      <c r="B115" s="10" t="s">
        <v>244</v>
      </c>
      <c r="C115" s="18" t="s">
        <v>218</v>
      </c>
      <c r="D115" s="37" t="s">
        <v>101</v>
      </c>
      <c r="E115" s="37" t="s">
        <v>23</v>
      </c>
      <c r="F115" s="32" t="s">
        <v>117</v>
      </c>
      <c r="G115" s="37" t="s">
        <v>265</v>
      </c>
      <c r="H115" s="27">
        <v>1489.8</v>
      </c>
      <c r="I115" s="24">
        <v>1489.8</v>
      </c>
      <c r="J115" s="24">
        <f t="shared" si="3"/>
        <v>100</v>
      </c>
    </row>
    <row r="116" spans="1:10" ht="91.5" customHeight="1">
      <c r="A116" s="10" t="s">
        <v>168</v>
      </c>
      <c r="B116" s="10" t="s">
        <v>244</v>
      </c>
      <c r="C116" s="12" t="s">
        <v>122</v>
      </c>
      <c r="D116" s="10" t="s">
        <v>101</v>
      </c>
      <c r="E116" s="10" t="s">
        <v>23</v>
      </c>
      <c r="F116" s="10" t="s">
        <v>121</v>
      </c>
      <c r="G116" s="10"/>
      <c r="H116" s="26">
        <f>H117</f>
        <v>1306.8</v>
      </c>
      <c r="I116" s="23">
        <f>I117</f>
        <v>653.4</v>
      </c>
      <c r="J116" s="24">
        <f t="shared" si="3"/>
        <v>50</v>
      </c>
    </row>
    <row r="117" spans="1:10" ht="63" customHeight="1">
      <c r="A117" s="10" t="s">
        <v>170</v>
      </c>
      <c r="B117" s="10" t="s">
        <v>244</v>
      </c>
      <c r="C117" s="17" t="s">
        <v>218</v>
      </c>
      <c r="D117" s="10" t="s">
        <v>101</v>
      </c>
      <c r="E117" s="10" t="s">
        <v>23</v>
      </c>
      <c r="F117" s="10" t="s">
        <v>121</v>
      </c>
      <c r="G117" s="10" t="s">
        <v>219</v>
      </c>
      <c r="H117" s="26">
        <f>H118</f>
        <v>1306.8</v>
      </c>
      <c r="I117" s="23">
        <f>I118</f>
        <v>653.4</v>
      </c>
      <c r="J117" s="24">
        <f t="shared" si="3"/>
        <v>50</v>
      </c>
    </row>
    <row r="118" spans="1:10" ht="67.5">
      <c r="A118" s="10" t="s">
        <v>172</v>
      </c>
      <c r="B118" s="10" t="s">
        <v>244</v>
      </c>
      <c r="C118" s="18" t="s">
        <v>218</v>
      </c>
      <c r="D118" s="32" t="s">
        <v>101</v>
      </c>
      <c r="E118" s="32" t="s">
        <v>23</v>
      </c>
      <c r="F118" s="39" t="s">
        <v>121</v>
      </c>
      <c r="G118" s="32" t="s">
        <v>219</v>
      </c>
      <c r="H118" s="28">
        <v>1306.8</v>
      </c>
      <c r="I118" s="24">
        <v>653.4</v>
      </c>
      <c r="J118" s="24">
        <f t="shared" si="3"/>
        <v>50</v>
      </c>
    </row>
    <row r="119" spans="1:10" ht="47.25" customHeight="1">
      <c r="A119" s="10" t="s">
        <v>173</v>
      </c>
      <c r="B119" s="10" t="s">
        <v>244</v>
      </c>
      <c r="C119" s="11" t="s">
        <v>191</v>
      </c>
      <c r="D119" s="16" t="s">
        <v>101</v>
      </c>
      <c r="E119" s="16" t="s">
        <v>23</v>
      </c>
      <c r="F119" s="16" t="s">
        <v>192</v>
      </c>
      <c r="G119" s="16"/>
      <c r="H119" s="22">
        <f>H120</f>
        <v>962.002</v>
      </c>
      <c r="I119" s="25">
        <f>I120</f>
        <v>0</v>
      </c>
      <c r="J119" s="24">
        <f t="shared" si="3"/>
        <v>0</v>
      </c>
    </row>
    <row r="120" spans="1:10" ht="57.75" customHeight="1">
      <c r="A120" s="10" t="s">
        <v>175</v>
      </c>
      <c r="B120" s="10" t="s">
        <v>244</v>
      </c>
      <c r="C120" s="17" t="s">
        <v>218</v>
      </c>
      <c r="D120" s="10" t="s">
        <v>101</v>
      </c>
      <c r="E120" s="10" t="s">
        <v>23</v>
      </c>
      <c r="F120" s="16" t="s">
        <v>192</v>
      </c>
      <c r="G120" s="10" t="s">
        <v>219</v>
      </c>
      <c r="H120" s="22">
        <f>H121</f>
        <v>962.002</v>
      </c>
      <c r="I120" s="25">
        <f>I121</f>
        <v>0</v>
      </c>
      <c r="J120" s="24">
        <f t="shared" si="3"/>
        <v>0</v>
      </c>
    </row>
    <row r="121" spans="1:10" ht="63" customHeight="1">
      <c r="A121" s="10" t="s">
        <v>176</v>
      </c>
      <c r="B121" s="10" t="s">
        <v>244</v>
      </c>
      <c r="C121" s="18" t="s">
        <v>218</v>
      </c>
      <c r="D121" s="15" t="s">
        <v>101</v>
      </c>
      <c r="E121" s="15" t="s">
        <v>23</v>
      </c>
      <c r="F121" s="15" t="s">
        <v>192</v>
      </c>
      <c r="G121" s="15" t="s">
        <v>219</v>
      </c>
      <c r="H121" s="29">
        <v>962.002</v>
      </c>
      <c r="I121" s="24">
        <v>0</v>
      </c>
      <c r="J121" s="24">
        <f t="shared" si="3"/>
        <v>0</v>
      </c>
    </row>
    <row r="122" spans="1:10" s="35" customFormat="1" ht="24.75" customHeight="1">
      <c r="A122" s="10" t="s">
        <v>178</v>
      </c>
      <c r="B122" s="10" t="s">
        <v>244</v>
      </c>
      <c r="C122" s="17" t="s">
        <v>248</v>
      </c>
      <c r="D122" s="16" t="s">
        <v>101</v>
      </c>
      <c r="E122" s="16" t="s">
        <v>23</v>
      </c>
      <c r="F122" s="16" t="s">
        <v>247</v>
      </c>
      <c r="G122" s="16" t="s">
        <v>219</v>
      </c>
      <c r="H122" s="22">
        <f>H123</f>
        <v>1046.164</v>
      </c>
      <c r="I122" s="34">
        <f>I123</f>
        <v>1046.164</v>
      </c>
      <c r="J122" s="34">
        <v>100</v>
      </c>
    </row>
    <row r="123" spans="1:10" ht="27" customHeight="1">
      <c r="A123" s="10" t="s">
        <v>174</v>
      </c>
      <c r="B123" s="10" t="s">
        <v>244</v>
      </c>
      <c r="C123" s="18" t="s">
        <v>248</v>
      </c>
      <c r="D123" s="15" t="s">
        <v>101</v>
      </c>
      <c r="E123" s="15" t="s">
        <v>23</v>
      </c>
      <c r="F123" s="15" t="s">
        <v>247</v>
      </c>
      <c r="G123" s="15" t="s">
        <v>219</v>
      </c>
      <c r="H123" s="29">
        <v>1046.164</v>
      </c>
      <c r="I123" s="24">
        <v>1046.164</v>
      </c>
      <c r="J123" s="24">
        <v>100</v>
      </c>
    </row>
    <row r="124" spans="1:10" ht="16.5" customHeight="1">
      <c r="A124" s="10" t="s">
        <v>177</v>
      </c>
      <c r="B124" s="10" t="s">
        <v>244</v>
      </c>
      <c r="C124" s="11" t="s">
        <v>126</v>
      </c>
      <c r="D124" s="10" t="s">
        <v>101</v>
      </c>
      <c r="E124" s="10" t="s">
        <v>66</v>
      </c>
      <c r="F124" s="10"/>
      <c r="G124" s="10"/>
      <c r="H124" s="26">
        <f>H125+H128+H131+H134+H137+H140+H143+H146+H149+H152+H154+H156+H158</f>
        <v>19497.344</v>
      </c>
      <c r="I124" s="23">
        <f>I125+I128+I131+I134+I137+I140+I143+I152+I146+I149+I154+I156+I158</f>
        <v>17581.725</v>
      </c>
      <c r="J124" s="24">
        <f t="shared" si="3"/>
        <v>90.17497460166881</v>
      </c>
    </row>
    <row r="125" spans="1:10" ht="94.5">
      <c r="A125" s="10" t="s">
        <v>180</v>
      </c>
      <c r="B125" s="10" t="s">
        <v>244</v>
      </c>
      <c r="C125" s="12" t="s">
        <v>262</v>
      </c>
      <c r="D125" s="10" t="s">
        <v>101</v>
      </c>
      <c r="E125" s="10" t="s">
        <v>66</v>
      </c>
      <c r="F125" s="10" t="s">
        <v>128</v>
      </c>
      <c r="G125" s="10"/>
      <c r="H125" s="26">
        <f>H126</f>
        <v>596.952</v>
      </c>
      <c r="I125" s="26">
        <f>I126</f>
        <v>493.684</v>
      </c>
      <c r="J125" s="24">
        <f t="shared" si="3"/>
        <v>82.70078666291427</v>
      </c>
    </row>
    <row r="126" spans="1:10" ht="12.75">
      <c r="A126" s="10" t="s">
        <v>181</v>
      </c>
      <c r="B126" s="10" t="s">
        <v>244</v>
      </c>
      <c r="C126" s="11" t="s">
        <v>131</v>
      </c>
      <c r="D126" s="10" t="s">
        <v>101</v>
      </c>
      <c r="E126" s="10" t="s">
        <v>66</v>
      </c>
      <c r="F126" s="10" t="s">
        <v>128</v>
      </c>
      <c r="G126" s="10" t="s">
        <v>130</v>
      </c>
      <c r="H126" s="26">
        <f>H127</f>
        <v>596.952</v>
      </c>
      <c r="I126" s="23">
        <f>I127</f>
        <v>493.684</v>
      </c>
      <c r="J126" s="24">
        <f t="shared" si="3"/>
        <v>82.70078666291427</v>
      </c>
    </row>
    <row r="127" spans="1:10" ht="12.75">
      <c r="A127" s="10" t="s">
        <v>182</v>
      </c>
      <c r="B127" s="10" t="s">
        <v>244</v>
      </c>
      <c r="C127" s="36" t="s">
        <v>131</v>
      </c>
      <c r="D127" s="37" t="s">
        <v>101</v>
      </c>
      <c r="E127" s="37" t="s">
        <v>66</v>
      </c>
      <c r="F127" s="37" t="s">
        <v>128</v>
      </c>
      <c r="G127" s="37" t="s">
        <v>130</v>
      </c>
      <c r="H127" s="27">
        <v>596.952</v>
      </c>
      <c r="I127" s="24">
        <v>493.684</v>
      </c>
      <c r="J127" s="24">
        <f t="shared" si="3"/>
        <v>82.70078666291427</v>
      </c>
    </row>
    <row r="128" spans="1:10" ht="73.5">
      <c r="A128" s="10" t="s">
        <v>184</v>
      </c>
      <c r="B128" s="10" t="s">
        <v>244</v>
      </c>
      <c r="C128" s="11" t="s">
        <v>261</v>
      </c>
      <c r="D128" s="10" t="s">
        <v>101</v>
      </c>
      <c r="E128" s="10" t="s">
        <v>66</v>
      </c>
      <c r="F128" s="10" t="s">
        <v>134</v>
      </c>
      <c r="G128" s="10"/>
      <c r="H128" s="26">
        <f>H129</f>
        <v>4596.64</v>
      </c>
      <c r="I128" s="23">
        <f>I129</f>
        <v>2848.902</v>
      </c>
      <c r="J128" s="24">
        <f t="shared" si="3"/>
        <v>61.97792300462947</v>
      </c>
    </row>
    <row r="129" spans="1:10" ht="31.5">
      <c r="A129" s="10" t="s">
        <v>185</v>
      </c>
      <c r="B129" s="10" t="s">
        <v>244</v>
      </c>
      <c r="C129" s="11" t="s">
        <v>45</v>
      </c>
      <c r="D129" s="10" t="s">
        <v>101</v>
      </c>
      <c r="E129" s="10" t="s">
        <v>66</v>
      </c>
      <c r="F129" s="10" t="s">
        <v>134</v>
      </c>
      <c r="G129" s="10" t="s">
        <v>44</v>
      </c>
      <c r="H129" s="26">
        <f>H130</f>
        <v>4596.64</v>
      </c>
      <c r="I129" s="23">
        <f>I130</f>
        <v>2848.902</v>
      </c>
      <c r="J129" s="24">
        <f t="shared" si="3"/>
        <v>61.97792300462947</v>
      </c>
    </row>
    <row r="130" spans="1:10" ht="33.75">
      <c r="A130" s="10" t="s">
        <v>186</v>
      </c>
      <c r="B130" s="10" t="s">
        <v>244</v>
      </c>
      <c r="C130" s="36" t="s">
        <v>45</v>
      </c>
      <c r="D130" s="37" t="s">
        <v>101</v>
      </c>
      <c r="E130" s="37" t="s">
        <v>66</v>
      </c>
      <c r="F130" s="37" t="s">
        <v>134</v>
      </c>
      <c r="G130" s="37" t="s">
        <v>44</v>
      </c>
      <c r="H130" s="27">
        <v>4596.64</v>
      </c>
      <c r="I130" s="24">
        <v>2848.902</v>
      </c>
      <c r="J130" s="24">
        <f t="shared" si="3"/>
        <v>61.97792300462947</v>
      </c>
    </row>
    <row r="131" spans="1:10" ht="68.25" customHeight="1">
      <c r="A131" s="10" t="s">
        <v>179</v>
      </c>
      <c r="B131" s="10" t="s">
        <v>244</v>
      </c>
      <c r="C131" s="11" t="s">
        <v>260</v>
      </c>
      <c r="D131" s="10" t="s">
        <v>101</v>
      </c>
      <c r="E131" s="10" t="s">
        <v>66</v>
      </c>
      <c r="F131" s="10" t="s">
        <v>138</v>
      </c>
      <c r="G131" s="10"/>
      <c r="H131" s="26">
        <f>H132</f>
        <v>60</v>
      </c>
      <c r="I131" s="23">
        <f>I132</f>
        <v>60</v>
      </c>
      <c r="J131" s="24">
        <f t="shared" si="3"/>
        <v>100</v>
      </c>
    </row>
    <row r="132" spans="1:10" ht="59.25" customHeight="1">
      <c r="A132" s="10" t="s">
        <v>207</v>
      </c>
      <c r="B132" s="10" t="s">
        <v>244</v>
      </c>
      <c r="C132" s="17" t="s">
        <v>195</v>
      </c>
      <c r="D132" s="10" t="s">
        <v>101</v>
      </c>
      <c r="E132" s="10" t="s">
        <v>66</v>
      </c>
      <c r="F132" s="10" t="s">
        <v>138</v>
      </c>
      <c r="G132" s="10" t="s">
        <v>197</v>
      </c>
      <c r="H132" s="26">
        <f>H133</f>
        <v>60</v>
      </c>
      <c r="I132" s="23">
        <f>I133</f>
        <v>60</v>
      </c>
      <c r="J132" s="24">
        <f t="shared" si="3"/>
        <v>100</v>
      </c>
    </row>
    <row r="133" spans="1:10" ht="56.25">
      <c r="A133" s="10" t="s">
        <v>27</v>
      </c>
      <c r="B133" s="10" t="s">
        <v>244</v>
      </c>
      <c r="C133" s="18" t="s">
        <v>196</v>
      </c>
      <c r="D133" s="37" t="s">
        <v>101</v>
      </c>
      <c r="E133" s="37" t="s">
        <v>66</v>
      </c>
      <c r="F133" s="37" t="s">
        <v>138</v>
      </c>
      <c r="G133" s="37" t="s">
        <v>197</v>
      </c>
      <c r="H133" s="27">
        <v>60</v>
      </c>
      <c r="I133" s="24">
        <v>60</v>
      </c>
      <c r="J133" s="24">
        <f t="shared" si="3"/>
        <v>100</v>
      </c>
    </row>
    <row r="134" spans="1:10" ht="78" customHeight="1">
      <c r="A134" s="10" t="s">
        <v>38</v>
      </c>
      <c r="B134" s="10" t="s">
        <v>244</v>
      </c>
      <c r="C134" s="11" t="s">
        <v>259</v>
      </c>
      <c r="D134" s="10" t="s">
        <v>101</v>
      </c>
      <c r="E134" s="10" t="s">
        <v>66</v>
      </c>
      <c r="F134" s="10" t="s">
        <v>113</v>
      </c>
      <c r="G134" s="10"/>
      <c r="H134" s="26">
        <f>H135</f>
        <v>100</v>
      </c>
      <c r="I134" s="23">
        <f>I135</f>
        <v>100</v>
      </c>
      <c r="J134" s="24">
        <f t="shared" si="3"/>
        <v>100</v>
      </c>
    </row>
    <row r="135" spans="1:10" ht="57.75" customHeight="1">
      <c r="A135" s="10" t="s">
        <v>251</v>
      </c>
      <c r="B135" s="10" t="s">
        <v>244</v>
      </c>
      <c r="C135" s="17" t="s">
        <v>195</v>
      </c>
      <c r="D135" s="10" t="s">
        <v>101</v>
      </c>
      <c r="E135" s="10" t="s">
        <v>66</v>
      </c>
      <c r="F135" s="10" t="s">
        <v>113</v>
      </c>
      <c r="G135" s="10" t="s">
        <v>197</v>
      </c>
      <c r="H135" s="26">
        <f>H136</f>
        <v>100</v>
      </c>
      <c r="I135" s="23">
        <f>I136</f>
        <v>100</v>
      </c>
      <c r="J135" s="24">
        <f t="shared" si="3"/>
        <v>100</v>
      </c>
    </row>
    <row r="136" spans="1:10" ht="44.25" customHeight="1">
      <c r="A136" s="10" t="s">
        <v>252</v>
      </c>
      <c r="B136" s="10" t="s">
        <v>244</v>
      </c>
      <c r="C136" s="18" t="s">
        <v>196</v>
      </c>
      <c r="D136" s="37" t="s">
        <v>101</v>
      </c>
      <c r="E136" s="37" t="s">
        <v>66</v>
      </c>
      <c r="F136" s="37" t="s">
        <v>113</v>
      </c>
      <c r="G136" s="37" t="s">
        <v>197</v>
      </c>
      <c r="H136" s="27">
        <v>100</v>
      </c>
      <c r="I136" s="24">
        <v>100</v>
      </c>
      <c r="J136" s="24">
        <f t="shared" si="3"/>
        <v>100</v>
      </c>
    </row>
    <row r="137" spans="1:10" ht="78" customHeight="1">
      <c r="A137" s="10" t="s">
        <v>221</v>
      </c>
      <c r="B137" s="10" t="s">
        <v>244</v>
      </c>
      <c r="C137" s="12" t="s">
        <v>258</v>
      </c>
      <c r="D137" s="10" t="s">
        <v>101</v>
      </c>
      <c r="E137" s="10" t="s">
        <v>66</v>
      </c>
      <c r="F137" s="10" t="s">
        <v>140</v>
      </c>
      <c r="G137" s="10"/>
      <c r="H137" s="26">
        <f>H138</f>
        <v>3175.99</v>
      </c>
      <c r="I137" s="23">
        <f>I138</f>
        <v>3175.99</v>
      </c>
      <c r="J137" s="24">
        <f t="shared" si="3"/>
        <v>100</v>
      </c>
    </row>
    <row r="138" spans="1:10" ht="56.25" customHeight="1">
      <c r="A138" s="10" t="s">
        <v>222</v>
      </c>
      <c r="B138" s="10" t="s">
        <v>244</v>
      </c>
      <c r="C138" s="17" t="s">
        <v>195</v>
      </c>
      <c r="D138" s="10" t="s">
        <v>101</v>
      </c>
      <c r="E138" s="10" t="s">
        <v>66</v>
      </c>
      <c r="F138" s="10" t="s">
        <v>140</v>
      </c>
      <c r="G138" s="10" t="s">
        <v>197</v>
      </c>
      <c r="H138" s="26">
        <f>H139</f>
        <v>3175.99</v>
      </c>
      <c r="I138" s="23">
        <f>I139</f>
        <v>3175.99</v>
      </c>
      <c r="J138" s="24">
        <f t="shared" si="3"/>
        <v>100</v>
      </c>
    </row>
    <row r="139" spans="1:10" ht="56.25">
      <c r="A139" s="10" t="s">
        <v>253</v>
      </c>
      <c r="B139" s="10" t="s">
        <v>244</v>
      </c>
      <c r="C139" s="18" t="s">
        <v>196</v>
      </c>
      <c r="D139" s="37" t="s">
        <v>101</v>
      </c>
      <c r="E139" s="37" t="s">
        <v>66</v>
      </c>
      <c r="F139" s="37" t="s">
        <v>140</v>
      </c>
      <c r="G139" s="37" t="s">
        <v>197</v>
      </c>
      <c r="H139" s="27">
        <v>3175.99</v>
      </c>
      <c r="I139" s="24">
        <v>3175.99</v>
      </c>
      <c r="J139" s="24">
        <f t="shared" si="3"/>
        <v>100</v>
      </c>
    </row>
    <row r="140" spans="1:10" ht="31.5">
      <c r="A140" s="10" t="s">
        <v>254</v>
      </c>
      <c r="B140" s="10" t="s">
        <v>244</v>
      </c>
      <c r="C140" s="11" t="s">
        <v>143</v>
      </c>
      <c r="D140" s="10" t="s">
        <v>101</v>
      </c>
      <c r="E140" s="10" t="s">
        <v>66</v>
      </c>
      <c r="F140" s="10" t="s">
        <v>142</v>
      </c>
      <c r="G140" s="10"/>
      <c r="H140" s="26">
        <f>H141</f>
        <v>6700</v>
      </c>
      <c r="I140" s="23">
        <f>I141</f>
        <v>6700</v>
      </c>
      <c r="J140" s="24">
        <f t="shared" si="3"/>
        <v>100</v>
      </c>
    </row>
    <row r="141" spans="1:10" ht="56.25">
      <c r="A141" s="10" t="s">
        <v>29</v>
      </c>
      <c r="B141" s="10" t="s">
        <v>244</v>
      </c>
      <c r="C141" s="17" t="s">
        <v>195</v>
      </c>
      <c r="D141" s="10" t="s">
        <v>101</v>
      </c>
      <c r="E141" s="10" t="s">
        <v>66</v>
      </c>
      <c r="F141" s="10" t="s">
        <v>142</v>
      </c>
      <c r="G141" s="10" t="s">
        <v>197</v>
      </c>
      <c r="H141" s="26">
        <f>H142</f>
        <v>6700</v>
      </c>
      <c r="I141" s="23">
        <f>I142</f>
        <v>6700</v>
      </c>
      <c r="J141" s="24">
        <f t="shared" si="3"/>
        <v>100</v>
      </c>
    </row>
    <row r="142" spans="1:10" ht="56.25">
      <c r="A142" s="10" t="s">
        <v>223</v>
      </c>
      <c r="B142" s="10" t="s">
        <v>244</v>
      </c>
      <c r="C142" s="18" t="s">
        <v>196</v>
      </c>
      <c r="D142" s="37" t="s">
        <v>101</v>
      </c>
      <c r="E142" s="37" t="s">
        <v>66</v>
      </c>
      <c r="F142" s="37" t="s">
        <v>142</v>
      </c>
      <c r="G142" s="37" t="s">
        <v>197</v>
      </c>
      <c r="H142" s="27">
        <v>6700</v>
      </c>
      <c r="I142" s="24">
        <v>6700</v>
      </c>
      <c r="J142" s="24">
        <f t="shared" si="3"/>
        <v>100</v>
      </c>
    </row>
    <row r="143" spans="1:10" ht="68.25" customHeight="1">
      <c r="A143" s="10" t="s">
        <v>224</v>
      </c>
      <c r="B143" s="10" t="s">
        <v>244</v>
      </c>
      <c r="C143" s="11" t="s">
        <v>257</v>
      </c>
      <c r="D143" s="10" t="s">
        <v>101</v>
      </c>
      <c r="E143" s="10" t="s">
        <v>66</v>
      </c>
      <c r="F143" s="10" t="s">
        <v>147</v>
      </c>
      <c r="G143" s="10"/>
      <c r="H143" s="26">
        <f>H144</f>
        <v>120</v>
      </c>
      <c r="I143" s="23">
        <f>I144</f>
        <v>55.387</v>
      </c>
      <c r="J143" s="24">
        <f t="shared" si="3"/>
        <v>46.155833333333334</v>
      </c>
    </row>
    <row r="144" spans="1:10" ht="31.5">
      <c r="A144" s="10" t="s">
        <v>255</v>
      </c>
      <c r="B144" s="10" t="s">
        <v>244</v>
      </c>
      <c r="C144" s="11" t="s">
        <v>45</v>
      </c>
      <c r="D144" s="10" t="s">
        <v>101</v>
      </c>
      <c r="E144" s="10" t="s">
        <v>66</v>
      </c>
      <c r="F144" s="10" t="s">
        <v>147</v>
      </c>
      <c r="G144" s="10" t="s">
        <v>44</v>
      </c>
      <c r="H144" s="26">
        <f>H145</f>
        <v>120</v>
      </c>
      <c r="I144" s="23">
        <f>I145</f>
        <v>55.387</v>
      </c>
      <c r="J144" s="24">
        <f t="shared" si="3"/>
        <v>46.155833333333334</v>
      </c>
    </row>
    <row r="145" spans="1:10" ht="33.75">
      <c r="A145" s="10" t="s">
        <v>256</v>
      </c>
      <c r="B145" s="10" t="s">
        <v>244</v>
      </c>
      <c r="C145" s="31" t="s">
        <v>45</v>
      </c>
      <c r="D145" s="32" t="s">
        <v>101</v>
      </c>
      <c r="E145" s="32" t="s">
        <v>66</v>
      </c>
      <c r="F145" s="32" t="s">
        <v>147</v>
      </c>
      <c r="G145" s="32" t="s">
        <v>44</v>
      </c>
      <c r="H145" s="28">
        <v>120</v>
      </c>
      <c r="I145" s="24">
        <v>55.387</v>
      </c>
      <c r="J145" s="24">
        <f t="shared" si="3"/>
        <v>46.155833333333334</v>
      </c>
    </row>
    <row r="146" spans="1:10" s="35" customFormat="1" ht="33.75">
      <c r="A146" s="10" t="s">
        <v>225</v>
      </c>
      <c r="B146" s="10" t="s">
        <v>244</v>
      </c>
      <c r="C146" s="17" t="s">
        <v>276</v>
      </c>
      <c r="D146" s="16" t="s">
        <v>101</v>
      </c>
      <c r="E146" s="16" t="s">
        <v>66</v>
      </c>
      <c r="F146" s="16" t="s">
        <v>212</v>
      </c>
      <c r="G146" s="16" t="s">
        <v>277</v>
      </c>
      <c r="H146" s="22">
        <f>H147</f>
        <v>418.532</v>
      </c>
      <c r="I146" s="34">
        <f>I147</f>
        <v>418.532</v>
      </c>
      <c r="J146" s="34">
        <f>I146/H146*100</f>
        <v>100</v>
      </c>
    </row>
    <row r="147" spans="1:10" ht="78.75">
      <c r="A147" s="10" t="s">
        <v>226</v>
      </c>
      <c r="B147" s="10" t="s">
        <v>244</v>
      </c>
      <c r="C147" s="48" t="s">
        <v>278</v>
      </c>
      <c r="D147" s="15" t="s">
        <v>101</v>
      </c>
      <c r="E147" s="15" t="s">
        <v>66</v>
      </c>
      <c r="F147" s="15" t="s">
        <v>212</v>
      </c>
      <c r="G147" s="15" t="s">
        <v>279</v>
      </c>
      <c r="H147" s="29">
        <f>H148</f>
        <v>418.532</v>
      </c>
      <c r="I147" s="24">
        <f>I148</f>
        <v>418.532</v>
      </c>
      <c r="J147" s="24">
        <f t="shared" si="3"/>
        <v>100</v>
      </c>
    </row>
    <row r="148" spans="1:10" ht="78.75">
      <c r="A148" s="10" t="s">
        <v>227</v>
      </c>
      <c r="B148" s="10" t="s">
        <v>244</v>
      </c>
      <c r="C148" s="48" t="s">
        <v>278</v>
      </c>
      <c r="D148" s="15" t="s">
        <v>101</v>
      </c>
      <c r="E148" s="15" t="s">
        <v>66</v>
      </c>
      <c r="F148" s="15" t="s">
        <v>212</v>
      </c>
      <c r="G148" s="15" t="s">
        <v>265</v>
      </c>
      <c r="H148" s="29">
        <v>418.532</v>
      </c>
      <c r="I148" s="24">
        <v>418.532</v>
      </c>
      <c r="J148" s="24">
        <f aca="true" t="shared" si="4" ref="J148:J157">I148/H148*100</f>
        <v>100</v>
      </c>
    </row>
    <row r="149" spans="1:10" s="35" customFormat="1" ht="112.5">
      <c r="A149" s="10" t="s">
        <v>228</v>
      </c>
      <c r="B149" s="10" t="s">
        <v>244</v>
      </c>
      <c r="C149" s="38" t="s">
        <v>280</v>
      </c>
      <c r="D149" s="16" t="s">
        <v>101</v>
      </c>
      <c r="E149" s="16" t="s">
        <v>66</v>
      </c>
      <c r="F149" s="16" t="s">
        <v>281</v>
      </c>
      <c r="G149" s="16" t="s">
        <v>277</v>
      </c>
      <c r="H149" s="22">
        <f>H150</f>
        <v>1920.1</v>
      </c>
      <c r="I149" s="34">
        <f>I150</f>
        <v>1920.1</v>
      </c>
      <c r="J149" s="34">
        <f t="shared" si="4"/>
        <v>100</v>
      </c>
    </row>
    <row r="150" spans="1:10" s="35" customFormat="1" ht="112.5">
      <c r="A150" s="10" t="s">
        <v>229</v>
      </c>
      <c r="B150" s="10" t="s">
        <v>244</v>
      </c>
      <c r="C150" s="38" t="s">
        <v>280</v>
      </c>
      <c r="D150" s="16" t="s">
        <v>101</v>
      </c>
      <c r="E150" s="16" t="s">
        <v>66</v>
      </c>
      <c r="F150" s="16" t="s">
        <v>281</v>
      </c>
      <c r="G150" s="16" t="s">
        <v>279</v>
      </c>
      <c r="H150" s="22">
        <f>H151</f>
        <v>1920.1</v>
      </c>
      <c r="I150" s="34">
        <f>I151</f>
        <v>1920.1</v>
      </c>
      <c r="J150" s="34">
        <f t="shared" si="4"/>
        <v>100</v>
      </c>
    </row>
    <row r="151" spans="1:10" ht="112.5">
      <c r="A151" s="10" t="s">
        <v>289</v>
      </c>
      <c r="B151" s="10" t="s">
        <v>244</v>
      </c>
      <c r="C151" s="48" t="s">
        <v>280</v>
      </c>
      <c r="D151" s="15" t="s">
        <v>101</v>
      </c>
      <c r="E151" s="15" t="s">
        <v>66</v>
      </c>
      <c r="F151" s="15" t="s">
        <v>281</v>
      </c>
      <c r="G151" s="15" t="s">
        <v>265</v>
      </c>
      <c r="H151" s="29">
        <v>1920.1</v>
      </c>
      <c r="I151" s="24">
        <v>1920.1</v>
      </c>
      <c r="J151" s="24">
        <f t="shared" si="4"/>
        <v>100</v>
      </c>
    </row>
    <row r="152" spans="1:10" s="35" customFormat="1" ht="123.75">
      <c r="A152" s="10" t="s">
        <v>290</v>
      </c>
      <c r="B152" s="10" t="s">
        <v>244</v>
      </c>
      <c r="C152" s="38" t="s">
        <v>282</v>
      </c>
      <c r="D152" s="16" t="s">
        <v>101</v>
      </c>
      <c r="E152" s="16" t="s">
        <v>66</v>
      </c>
      <c r="F152" s="16" t="s">
        <v>281</v>
      </c>
      <c r="G152" s="16" t="s">
        <v>279</v>
      </c>
      <c r="H152" s="22">
        <f>H153</f>
        <v>429.56</v>
      </c>
      <c r="I152" s="34">
        <f>I153</f>
        <v>429.56</v>
      </c>
      <c r="J152" s="34">
        <f t="shared" si="4"/>
        <v>100</v>
      </c>
    </row>
    <row r="153" spans="1:10" ht="123.75">
      <c r="A153" s="10" t="s">
        <v>291</v>
      </c>
      <c r="B153" s="10" t="s">
        <v>244</v>
      </c>
      <c r="C153" s="48" t="s">
        <v>282</v>
      </c>
      <c r="D153" s="15" t="s">
        <v>101</v>
      </c>
      <c r="E153" s="15" t="s">
        <v>66</v>
      </c>
      <c r="F153" s="15" t="s">
        <v>281</v>
      </c>
      <c r="G153" s="15" t="s">
        <v>265</v>
      </c>
      <c r="H153" s="29">
        <v>429.56</v>
      </c>
      <c r="I153" s="24">
        <v>429.56</v>
      </c>
      <c r="J153" s="24">
        <f t="shared" si="4"/>
        <v>100</v>
      </c>
    </row>
    <row r="154" spans="1:10" s="35" customFormat="1" ht="135">
      <c r="A154" s="10" t="s">
        <v>292</v>
      </c>
      <c r="B154" s="10" t="s">
        <v>244</v>
      </c>
      <c r="C154" s="38" t="s">
        <v>283</v>
      </c>
      <c r="D154" s="16" t="s">
        <v>101</v>
      </c>
      <c r="E154" s="16" t="s">
        <v>66</v>
      </c>
      <c r="F154" s="16" t="s">
        <v>284</v>
      </c>
      <c r="G154" s="16" t="s">
        <v>277</v>
      </c>
      <c r="H154" s="22">
        <f>H155</f>
        <v>965</v>
      </c>
      <c r="I154" s="34">
        <f>I155</f>
        <v>965</v>
      </c>
      <c r="J154" s="34">
        <f t="shared" si="4"/>
        <v>100</v>
      </c>
    </row>
    <row r="155" spans="1:10" ht="123.75">
      <c r="A155" s="10" t="s">
        <v>293</v>
      </c>
      <c r="B155" s="10" t="s">
        <v>244</v>
      </c>
      <c r="C155" s="48" t="s">
        <v>283</v>
      </c>
      <c r="D155" s="15" t="s">
        <v>101</v>
      </c>
      <c r="E155" s="15" t="s">
        <v>66</v>
      </c>
      <c r="F155" s="15" t="s">
        <v>284</v>
      </c>
      <c r="G155" s="15" t="s">
        <v>285</v>
      </c>
      <c r="H155" s="29">
        <v>965</v>
      </c>
      <c r="I155" s="24">
        <v>965</v>
      </c>
      <c r="J155" s="24">
        <f t="shared" si="4"/>
        <v>100</v>
      </c>
    </row>
    <row r="156" spans="1:10" s="35" customFormat="1" ht="146.25">
      <c r="A156" s="10" t="s">
        <v>294</v>
      </c>
      <c r="B156" s="10" t="s">
        <v>244</v>
      </c>
      <c r="C156" s="38" t="s">
        <v>286</v>
      </c>
      <c r="D156" s="16" t="s">
        <v>101</v>
      </c>
      <c r="E156" s="16" t="s">
        <v>66</v>
      </c>
      <c r="F156" s="16" t="s">
        <v>284</v>
      </c>
      <c r="G156" s="16" t="s">
        <v>277</v>
      </c>
      <c r="H156" s="22">
        <f>H157</f>
        <v>184.77</v>
      </c>
      <c r="I156" s="34">
        <f>I157</f>
        <v>184.77</v>
      </c>
      <c r="J156" s="34">
        <f t="shared" si="4"/>
        <v>100</v>
      </c>
    </row>
    <row r="157" spans="1:10" ht="135">
      <c r="A157" s="10" t="s">
        <v>295</v>
      </c>
      <c r="B157" s="10" t="s">
        <v>244</v>
      </c>
      <c r="C157" s="48" t="s">
        <v>286</v>
      </c>
      <c r="D157" s="15" t="s">
        <v>101</v>
      </c>
      <c r="E157" s="15" t="s">
        <v>66</v>
      </c>
      <c r="F157" s="15" t="s">
        <v>284</v>
      </c>
      <c r="G157" s="15" t="s">
        <v>285</v>
      </c>
      <c r="H157" s="29">
        <v>184.77</v>
      </c>
      <c r="I157" s="24">
        <v>184.77</v>
      </c>
      <c r="J157" s="24">
        <f t="shared" si="4"/>
        <v>100</v>
      </c>
    </row>
    <row r="158" spans="1:10" s="35" customFormat="1" ht="78.75">
      <c r="A158" s="10" t="s">
        <v>296</v>
      </c>
      <c r="B158" s="10" t="s">
        <v>244</v>
      </c>
      <c r="C158" s="38" t="s">
        <v>231</v>
      </c>
      <c r="D158" s="16" t="s">
        <v>101</v>
      </c>
      <c r="E158" s="16" t="s">
        <v>66</v>
      </c>
      <c r="F158" s="16" t="s">
        <v>318</v>
      </c>
      <c r="G158" s="16" t="s">
        <v>279</v>
      </c>
      <c r="H158" s="22">
        <f>H159</f>
        <v>229.8</v>
      </c>
      <c r="I158" s="34">
        <f>I159</f>
        <v>229.8</v>
      </c>
      <c r="J158" s="34">
        <v>100</v>
      </c>
    </row>
    <row r="159" spans="1:10" ht="56.25">
      <c r="A159" s="10" t="s">
        <v>297</v>
      </c>
      <c r="B159" s="10" t="s">
        <v>244</v>
      </c>
      <c r="C159" s="18" t="s">
        <v>196</v>
      </c>
      <c r="D159" s="15" t="s">
        <v>101</v>
      </c>
      <c r="E159" s="15" t="s">
        <v>66</v>
      </c>
      <c r="F159" s="15" t="s">
        <v>318</v>
      </c>
      <c r="G159" s="15" t="s">
        <v>197</v>
      </c>
      <c r="H159" s="29">
        <v>229.8</v>
      </c>
      <c r="I159" s="24">
        <v>229.8</v>
      </c>
      <c r="J159" s="24">
        <v>100</v>
      </c>
    </row>
    <row r="160" spans="1:10" s="35" customFormat="1" ht="22.5">
      <c r="A160" s="10" t="s">
        <v>298</v>
      </c>
      <c r="B160" s="10" t="s">
        <v>244</v>
      </c>
      <c r="C160" s="38" t="s">
        <v>268</v>
      </c>
      <c r="D160" s="16"/>
      <c r="E160" s="16"/>
      <c r="F160" s="10" t="s">
        <v>232</v>
      </c>
      <c r="G160" s="16"/>
      <c r="H160" s="22">
        <f>H161</f>
        <v>50</v>
      </c>
      <c r="I160" s="34">
        <f>+I161</f>
        <v>0</v>
      </c>
      <c r="J160" s="34">
        <v>0</v>
      </c>
    </row>
    <row r="161" spans="1:10" s="46" customFormat="1" ht="101.25">
      <c r="A161" s="10" t="s">
        <v>299</v>
      </c>
      <c r="B161" s="10" t="s">
        <v>244</v>
      </c>
      <c r="C161" s="45" t="s">
        <v>272</v>
      </c>
      <c r="D161" s="16" t="s">
        <v>205</v>
      </c>
      <c r="E161" s="16" t="s">
        <v>66</v>
      </c>
      <c r="F161" s="10" t="s">
        <v>232</v>
      </c>
      <c r="G161" s="16" t="s">
        <v>269</v>
      </c>
      <c r="H161" s="22">
        <f>H162</f>
        <v>50</v>
      </c>
      <c r="I161" s="34">
        <f>I162</f>
        <v>0</v>
      </c>
      <c r="J161" s="34">
        <v>0</v>
      </c>
    </row>
    <row r="162" spans="1:10" s="43" customFormat="1" ht="33.75">
      <c r="A162" s="42" t="s">
        <v>300</v>
      </c>
      <c r="B162" s="42" t="s">
        <v>244</v>
      </c>
      <c r="C162" s="18" t="s">
        <v>45</v>
      </c>
      <c r="D162" s="32" t="s">
        <v>205</v>
      </c>
      <c r="E162" s="32" t="s">
        <v>66</v>
      </c>
      <c r="F162" s="42" t="s">
        <v>232</v>
      </c>
      <c r="G162" s="32" t="s">
        <v>44</v>
      </c>
      <c r="H162" s="28">
        <v>50</v>
      </c>
      <c r="I162" s="24">
        <v>0</v>
      </c>
      <c r="J162" s="24">
        <v>0</v>
      </c>
    </row>
    <row r="163" spans="1:10" ht="12.75">
      <c r="A163" s="10" t="s">
        <v>301</v>
      </c>
      <c r="B163" s="10" t="s">
        <v>244</v>
      </c>
      <c r="C163" s="11" t="s">
        <v>169</v>
      </c>
      <c r="D163" s="10"/>
      <c r="E163" s="10"/>
      <c r="F163" s="10"/>
      <c r="G163" s="10"/>
      <c r="H163" s="26">
        <f aca="true" t="shared" si="5" ref="H163:I165">H164</f>
        <v>7854.133</v>
      </c>
      <c r="I163" s="23">
        <f t="shared" si="5"/>
        <v>5864.133</v>
      </c>
      <c r="J163" s="24">
        <f>I163/H163*100</f>
        <v>74.66302136722156</v>
      </c>
    </row>
    <row r="164" spans="1:10" ht="12.75">
      <c r="A164" s="10" t="s">
        <v>302</v>
      </c>
      <c r="B164" s="10" t="s">
        <v>244</v>
      </c>
      <c r="C164" s="11" t="s">
        <v>171</v>
      </c>
      <c r="D164" s="10" t="s">
        <v>82</v>
      </c>
      <c r="E164" s="10" t="s">
        <v>21</v>
      </c>
      <c r="F164" s="10" t="s">
        <v>183</v>
      </c>
      <c r="G164" s="10"/>
      <c r="H164" s="26">
        <f t="shared" si="5"/>
        <v>7854.133</v>
      </c>
      <c r="I164" s="23">
        <f t="shared" si="5"/>
        <v>5864.133</v>
      </c>
      <c r="J164" s="24">
        <f>I164/H164*100</f>
        <v>74.66302136722156</v>
      </c>
    </row>
    <row r="165" spans="1:10" ht="42">
      <c r="A165" s="10" t="s">
        <v>303</v>
      </c>
      <c r="B165" s="10" t="s">
        <v>244</v>
      </c>
      <c r="C165" s="12" t="s">
        <v>273</v>
      </c>
      <c r="D165" s="10" t="s">
        <v>82</v>
      </c>
      <c r="E165" s="10" t="s">
        <v>21</v>
      </c>
      <c r="F165" s="10" t="s">
        <v>183</v>
      </c>
      <c r="G165" s="10" t="s">
        <v>203</v>
      </c>
      <c r="H165" s="26">
        <f t="shared" si="5"/>
        <v>7854.133</v>
      </c>
      <c r="I165" s="23">
        <f t="shared" si="5"/>
        <v>5864.133</v>
      </c>
      <c r="J165" s="24">
        <f>I165/H165*100</f>
        <v>74.66302136722156</v>
      </c>
    </row>
    <row r="166" spans="1:10" ht="12.75">
      <c r="A166" s="10" t="s">
        <v>304</v>
      </c>
      <c r="B166" s="10" t="s">
        <v>244</v>
      </c>
      <c r="C166" s="11" t="s">
        <v>202</v>
      </c>
      <c r="D166" s="10" t="s">
        <v>82</v>
      </c>
      <c r="E166" s="10" t="s">
        <v>21</v>
      </c>
      <c r="F166" s="10" t="s">
        <v>183</v>
      </c>
      <c r="G166" s="10" t="s">
        <v>203</v>
      </c>
      <c r="H166" s="26">
        <v>7854.133</v>
      </c>
      <c r="I166" s="24">
        <v>5864.133</v>
      </c>
      <c r="J166" s="24">
        <f>I166/H166*100</f>
        <v>74.66302136722156</v>
      </c>
    </row>
    <row r="167" spans="1:10" ht="17.25" customHeight="1">
      <c r="A167" s="10" t="s">
        <v>305</v>
      </c>
      <c r="B167" s="10" t="s">
        <v>244</v>
      </c>
      <c r="C167" s="11" t="s">
        <v>233</v>
      </c>
      <c r="D167" s="10" t="s">
        <v>12</v>
      </c>
      <c r="E167" s="10"/>
      <c r="F167" s="10"/>
      <c r="G167" s="10"/>
      <c r="H167" s="26">
        <f aca="true" t="shared" si="6" ref="H167:I171">H168</f>
        <v>330</v>
      </c>
      <c r="I167" s="41">
        <f t="shared" si="6"/>
        <v>197.522</v>
      </c>
      <c r="J167" s="41">
        <v>43.91</v>
      </c>
    </row>
    <row r="168" spans="1:10" ht="12.75">
      <c r="A168" s="10" t="s">
        <v>306</v>
      </c>
      <c r="B168" s="10" t="s">
        <v>244</v>
      </c>
      <c r="C168" s="11" t="s">
        <v>234</v>
      </c>
      <c r="D168" s="10" t="s">
        <v>12</v>
      </c>
      <c r="E168" s="10" t="s">
        <v>21</v>
      </c>
      <c r="F168" s="10" t="s">
        <v>235</v>
      </c>
      <c r="G168" s="10" t="s">
        <v>20</v>
      </c>
      <c r="H168" s="26">
        <f t="shared" si="6"/>
        <v>330</v>
      </c>
      <c r="I168" s="24">
        <f t="shared" si="6"/>
        <v>197.522</v>
      </c>
      <c r="J168" s="24">
        <v>43.91</v>
      </c>
    </row>
    <row r="169" spans="1:10" ht="21">
      <c r="A169" s="10" t="s">
        <v>307</v>
      </c>
      <c r="B169" s="10" t="s">
        <v>244</v>
      </c>
      <c r="C169" s="11" t="s">
        <v>236</v>
      </c>
      <c r="D169" s="10" t="s">
        <v>12</v>
      </c>
      <c r="E169" s="10" t="s">
        <v>21</v>
      </c>
      <c r="F169" s="10" t="s">
        <v>235</v>
      </c>
      <c r="G169" s="10" t="s">
        <v>237</v>
      </c>
      <c r="H169" s="26">
        <f t="shared" si="6"/>
        <v>330</v>
      </c>
      <c r="I169" s="24">
        <f t="shared" si="6"/>
        <v>197.522</v>
      </c>
      <c r="J169" s="24">
        <v>43.91</v>
      </c>
    </row>
    <row r="170" spans="1:10" ht="14.25" customHeight="1">
      <c r="A170" s="10" t="s">
        <v>308</v>
      </c>
      <c r="B170" s="10" t="s">
        <v>244</v>
      </c>
      <c r="C170" s="11" t="s">
        <v>238</v>
      </c>
      <c r="D170" s="10" t="s">
        <v>12</v>
      </c>
      <c r="E170" s="10" t="s">
        <v>21</v>
      </c>
      <c r="F170" s="10" t="s">
        <v>235</v>
      </c>
      <c r="G170" s="10" t="s">
        <v>239</v>
      </c>
      <c r="H170" s="26">
        <f t="shared" si="6"/>
        <v>330</v>
      </c>
      <c r="I170" s="24">
        <f t="shared" si="6"/>
        <v>197.522</v>
      </c>
      <c r="J170" s="24">
        <v>43.91</v>
      </c>
    </row>
    <row r="171" spans="1:10" ht="14.25" customHeight="1">
      <c r="A171" s="10" t="s">
        <v>309</v>
      </c>
      <c r="B171" s="10" t="s">
        <v>244</v>
      </c>
      <c r="C171" s="11" t="s">
        <v>240</v>
      </c>
      <c r="D171" s="10" t="s">
        <v>12</v>
      </c>
      <c r="E171" s="10" t="s">
        <v>21</v>
      </c>
      <c r="F171" s="10" t="s">
        <v>235</v>
      </c>
      <c r="G171" s="10" t="s">
        <v>241</v>
      </c>
      <c r="H171" s="26">
        <f t="shared" si="6"/>
        <v>330</v>
      </c>
      <c r="I171" s="24">
        <f t="shared" si="6"/>
        <v>197.522</v>
      </c>
      <c r="J171" s="24">
        <v>43.91</v>
      </c>
    </row>
    <row r="172" spans="1:10" ht="23.25" customHeight="1">
      <c r="A172" s="10" t="s">
        <v>310</v>
      </c>
      <c r="B172" s="10" t="s">
        <v>244</v>
      </c>
      <c r="C172" s="11" t="s">
        <v>242</v>
      </c>
      <c r="D172" s="10" t="s">
        <v>12</v>
      </c>
      <c r="E172" s="10" t="s">
        <v>21</v>
      </c>
      <c r="F172" s="10" t="s">
        <v>235</v>
      </c>
      <c r="G172" s="10" t="s">
        <v>241</v>
      </c>
      <c r="H172" s="26">
        <v>330</v>
      </c>
      <c r="I172" s="24">
        <f>I173</f>
        <v>197.522</v>
      </c>
      <c r="J172" s="24">
        <v>43.91</v>
      </c>
    </row>
    <row r="173" spans="1:10" ht="12.75">
      <c r="A173" s="10" t="s">
        <v>311</v>
      </c>
      <c r="B173" s="10" t="s">
        <v>244</v>
      </c>
      <c r="C173" s="11" t="s">
        <v>243</v>
      </c>
      <c r="D173" s="10" t="s">
        <v>12</v>
      </c>
      <c r="E173" s="10" t="s">
        <v>21</v>
      </c>
      <c r="F173" s="10" t="s">
        <v>235</v>
      </c>
      <c r="G173" s="10" t="s">
        <v>241</v>
      </c>
      <c r="H173" s="26">
        <v>330</v>
      </c>
      <c r="I173" s="24">
        <v>197.522</v>
      </c>
      <c r="J173" s="24">
        <v>43.91</v>
      </c>
    </row>
    <row r="174" spans="1:10" ht="12.75">
      <c r="A174" s="10" t="s">
        <v>312</v>
      </c>
      <c r="B174" s="10" t="s">
        <v>244</v>
      </c>
      <c r="C174" s="11" t="s">
        <v>187</v>
      </c>
      <c r="D174" s="10" t="s">
        <v>35</v>
      </c>
      <c r="E174" s="10"/>
      <c r="F174" s="10"/>
      <c r="G174" s="10"/>
      <c r="H174" s="26">
        <f>H175+H178</f>
        <v>5601.225</v>
      </c>
      <c r="I174" s="23">
        <f>I175+I178</f>
        <v>4635.225</v>
      </c>
      <c r="J174" s="24">
        <f>I16/H174*100</f>
        <v>13.745850238117555</v>
      </c>
    </row>
    <row r="175" spans="1:10" ht="12.75">
      <c r="A175" s="10" t="s">
        <v>313</v>
      </c>
      <c r="B175" s="10" t="s">
        <v>244</v>
      </c>
      <c r="C175" s="11" t="s">
        <v>188</v>
      </c>
      <c r="D175" s="10" t="s">
        <v>35</v>
      </c>
      <c r="E175" s="10" t="s">
        <v>21</v>
      </c>
      <c r="F175" s="10"/>
      <c r="G175" s="10"/>
      <c r="H175" s="26">
        <f>H176</f>
        <v>5537.225</v>
      </c>
      <c r="I175" s="23">
        <f>I176</f>
        <v>4571.225</v>
      </c>
      <c r="J175" s="24">
        <f aca="true" t="shared" si="7" ref="J175:J181">I175/H175*100</f>
        <v>82.55443836939985</v>
      </c>
    </row>
    <row r="176" spans="1:10" ht="55.5" customHeight="1">
      <c r="A176" s="10" t="s">
        <v>319</v>
      </c>
      <c r="B176" s="10" t="s">
        <v>244</v>
      </c>
      <c r="C176" s="11" t="s">
        <v>274</v>
      </c>
      <c r="D176" s="10" t="s">
        <v>35</v>
      </c>
      <c r="E176" s="10" t="s">
        <v>21</v>
      </c>
      <c r="F176" s="10" t="s">
        <v>165</v>
      </c>
      <c r="G176" s="10" t="s">
        <v>203</v>
      </c>
      <c r="H176" s="26">
        <f>H177</f>
        <v>5537.225</v>
      </c>
      <c r="I176" s="23">
        <f>I177</f>
        <v>4571.225</v>
      </c>
      <c r="J176" s="24">
        <f t="shared" si="7"/>
        <v>82.55443836939985</v>
      </c>
    </row>
    <row r="177" spans="1:10" ht="14.25" customHeight="1">
      <c r="A177" s="10" t="s">
        <v>320</v>
      </c>
      <c r="B177" s="10" t="s">
        <v>244</v>
      </c>
      <c r="C177" s="11" t="s">
        <v>202</v>
      </c>
      <c r="D177" s="10" t="s">
        <v>35</v>
      </c>
      <c r="E177" s="10" t="s">
        <v>21</v>
      </c>
      <c r="F177" s="10" t="s">
        <v>165</v>
      </c>
      <c r="G177" s="10" t="s">
        <v>203</v>
      </c>
      <c r="H177" s="26">
        <v>5537.225</v>
      </c>
      <c r="I177" s="24">
        <v>4571.225</v>
      </c>
      <c r="J177" s="24">
        <f t="shared" si="7"/>
        <v>82.55443836939985</v>
      </c>
    </row>
    <row r="178" spans="1:10" ht="12.75">
      <c r="A178" s="10" t="s">
        <v>321</v>
      </c>
      <c r="B178" s="10" t="s">
        <v>244</v>
      </c>
      <c r="C178" s="11" t="s">
        <v>189</v>
      </c>
      <c r="D178" s="10" t="s">
        <v>35</v>
      </c>
      <c r="E178" s="10" t="s">
        <v>23</v>
      </c>
      <c r="F178" s="10"/>
      <c r="G178" s="10"/>
      <c r="H178" s="26">
        <f aca="true" t="shared" si="8" ref="H178:I180">H179</f>
        <v>64</v>
      </c>
      <c r="I178" s="23">
        <f t="shared" si="8"/>
        <v>64</v>
      </c>
      <c r="J178" s="24">
        <f t="shared" si="7"/>
        <v>100</v>
      </c>
    </row>
    <row r="179" spans="1:10" ht="115.5">
      <c r="A179" s="10" t="s">
        <v>322</v>
      </c>
      <c r="B179" s="10" t="s">
        <v>244</v>
      </c>
      <c r="C179" s="47" t="s">
        <v>275</v>
      </c>
      <c r="D179" s="10" t="s">
        <v>35</v>
      </c>
      <c r="E179" s="10" t="s">
        <v>23</v>
      </c>
      <c r="F179" s="10" t="s">
        <v>190</v>
      </c>
      <c r="G179" s="10"/>
      <c r="H179" s="26">
        <f t="shared" si="8"/>
        <v>64</v>
      </c>
      <c r="I179" s="23">
        <f t="shared" si="8"/>
        <v>64</v>
      </c>
      <c r="J179" s="24">
        <f t="shared" si="7"/>
        <v>100</v>
      </c>
    </row>
    <row r="180" spans="1:10" ht="31.5">
      <c r="A180" s="10" t="s">
        <v>323</v>
      </c>
      <c r="B180" s="10" t="s">
        <v>244</v>
      </c>
      <c r="C180" s="11" t="s">
        <v>45</v>
      </c>
      <c r="D180" s="10" t="s">
        <v>35</v>
      </c>
      <c r="E180" s="10" t="s">
        <v>23</v>
      </c>
      <c r="F180" s="10" t="s">
        <v>190</v>
      </c>
      <c r="G180" s="10" t="s">
        <v>44</v>
      </c>
      <c r="H180" s="26">
        <f t="shared" si="8"/>
        <v>64</v>
      </c>
      <c r="I180" s="23">
        <f t="shared" si="8"/>
        <v>64</v>
      </c>
      <c r="J180" s="24">
        <f t="shared" si="7"/>
        <v>100</v>
      </c>
    </row>
    <row r="181" spans="1:10" ht="12.75" customHeight="1">
      <c r="A181" s="10" t="s">
        <v>324</v>
      </c>
      <c r="B181" s="10" t="s">
        <v>244</v>
      </c>
      <c r="C181" s="18" t="s">
        <v>45</v>
      </c>
      <c r="D181" s="15" t="s">
        <v>35</v>
      </c>
      <c r="E181" s="15" t="s">
        <v>23</v>
      </c>
      <c r="F181" s="15" t="s">
        <v>190</v>
      </c>
      <c r="G181" s="15" t="s">
        <v>44</v>
      </c>
      <c r="H181" s="29">
        <v>64</v>
      </c>
      <c r="I181" s="24">
        <v>64</v>
      </c>
      <c r="J181" s="24">
        <f t="shared" si="7"/>
        <v>100</v>
      </c>
    </row>
    <row r="183" ht="105.75" customHeight="1"/>
    <row r="187" ht="53.25" customHeight="1"/>
    <row r="190" ht="76.5" customHeight="1"/>
    <row r="191" ht="31.5" customHeight="1"/>
    <row r="192" ht="33.75" customHeight="1"/>
    <row r="193" ht="33.75" customHeight="1"/>
    <row r="194" ht="33.75" customHeight="1"/>
  </sheetData>
  <sheetProtection/>
  <mergeCells count="12">
    <mergeCell ref="I10:I11"/>
    <mergeCell ref="J10:J11"/>
    <mergeCell ref="C2:H2"/>
    <mergeCell ref="A5:H5"/>
    <mergeCell ref="A6:H6"/>
    <mergeCell ref="A8:B8"/>
    <mergeCell ref="A9:B9"/>
    <mergeCell ref="A10:A11"/>
    <mergeCell ref="B10:B11"/>
    <mergeCell ref="C10:C11"/>
    <mergeCell ref="D10:G10"/>
    <mergeCell ref="H10:H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dc:creator>
  <cp:keywords/>
  <dc:description>POI HSSF rep:2.37.0.105</dc:description>
  <cp:lastModifiedBy>Lidia</cp:lastModifiedBy>
  <cp:lastPrinted>2020-10-08T03:01:24Z</cp:lastPrinted>
  <dcterms:created xsi:type="dcterms:W3CDTF">2015-12-06T09:14:01Z</dcterms:created>
  <dcterms:modified xsi:type="dcterms:W3CDTF">2020-10-08T03:05:39Z</dcterms:modified>
  <cp:category/>
  <cp:version/>
  <cp:contentType/>
  <cp:contentStatus/>
</cp:coreProperties>
</file>